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customs.tulli.fi\koti2\KotiRoot1\t5454\JULKAISUT\Maakunta\Maakunta 2023 1-6 Outin\"/>
    </mc:Choice>
  </mc:AlternateContent>
  <bookViews>
    <workbookView xWindow="360" yWindow="75" windowWidth="15000" windowHeight="8070"/>
  </bookViews>
  <sheets>
    <sheet name="Taulu 1 vienti" sheetId="9" r:id="rId1"/>
    <sheet name="Taulu 2 tuonti" sheetId="2" r:id="rId2"/>
    <sheet name="Taulu 3 vienti" sheetId="10" r:id="rId3"/>
    <sheet name="Taulu 4 tuonti" sheetId="6" r:id="rId4"/>
    <sheet name="Taulu 5 vienti" sheetId="11" r:id="rId5"/>
    <sheet name="Taulu 6 tuonti" sheetId="7" r:id="rId6"/>
    <sheet name="Taulu 7 vienti" sheetId="12" r:id="rId7"/>
    <sheet name="Taulu 8 tuonti" sheetId="8" r:id="rId8"/>
  </sheets>
  <definedNames>
    <definedName name="KOE5_OS1">#REF!</definedName>
    <definedName name="LKMSUM_VIE2014">#REF!</definedName>
    <definedName name="OTYSUM_VIE2013">#REF!</definedName>
    <definedName name="OTYSUM_VIE2014">#REF!</definedName>
    <definedName name="TOLSUM_VIE2013">#REF!</definedName>
    <definedName name="TOLSUM_VIE2014">#REF!</definedName>
    <definedName name="VIE_OS4">#REF!</definedName>
    <definedName name="VIE_PUUTT_SUM">#REF!</definedName>
  </definedNames>
  <calcPr calcId="162913"/>
</workbook>
</file>

<file path=xl/calcChain.xml><?xml version="1.0" encoding="utf-8"?>
<calcChain xmlns="http://schemas.openxmlformats.org/spreadsheetml/2006/main">
  <c r="G29" i="12" l="1"/>
  <c r="F29" i="12"/>
  <c r="E29" i="12"/>
  <c r="D29" i="12"/>
  <c r="C29" i="12"/>
  <c r="B29" i="12"/>
  <c r="F28" i="9"/>
  <c r="D28" i="9"/>
  <c r="D27" i="9"/>
  <c r="E27" i="9"/>
  <c r="B28" i="9"/>
  <c r="F27" i="9"/>
  <c r="B27" i="9"/>
  <c r="C27" i="9"/>
  <c r="H26" i="9"/>
  <c r="G26" i="9"/>
  <c r="E26" i="9"/>
  <c r="C26" i="9"/>
  <c r="H25" i="9"/>
  <c r="G25" i="9"/>
  <c r="E25" i="9"/>
  <c r="C25" i="9"/>
  <c r="H24" i="9"/>
  <c r="G24" i="9"/>
  <c r="E24" i="9"/>
  <c r="C24" i="9"/>
  <c r="H23" i="9"/>
  <c r="G23" i="9"/>
  <c r="E23" i="9"/>
  <c r="C23" i="9"/>
  <c r="H22" i="9"/>
  <c r="G22" i="9"/>
  <c r="E22" i="9"/>
  <c r="C22" i="9"/>
  <c r="H21" i="9"/>
  <c r="G21" i="9"/>
  <c r="E21" i="9"/>
  <c r="C21" i="9"/>
  <c r="H20" i="9"/>
  <c r="G20" i="9"/>
  <c r="E20" i="9"/>
  <c r="C20" i="9"/>
  <c r="H19" i="9"/>
  <c r="G19" i="9"/>
  <c r="E19" i="9"/>
  <c r="C19" i="9"/>
  <c r="H18" i="9"/>
  <c r="G18" i="9"/>
  <c r="E18" i="9"/>
  <c r="C18" i="9"/>
  <c r="H17" i="9"/>
  <c r="G17" i="9"/>
  <c r="E17" i="9"/>
  <c r="C17" i="9"/>
  <c r="H16" i="9"/>
  <c r="G16" i="9"/>
  <c r="E16" i="9"/>
  <c r="C16" i="9"/>
  <c r="H15" i="9"/>
  <c r="G15" i="9"/>
  <c r="E15" i="9"/>
  <c r="C15" i="9"/>
  <c r="H14" i="9"/>
  <c r="G14" i="9"/>
  <c r="E14" i="9"/>
  <c r="C14" i="9"/>
  <c r="H13" i="9"/>
  <c r="G13" i="9"/>
  <c r="E13" i="9"/>
  <c r="C13" i="9"/>
  <c r="H12" i="9"/>
  <c r="G12" i="9"/>
  <c r="E12" i="9"/>
  <c r="C12" i="9"/>
  <c r="H11" i="9"/>
  <c r="G11" i="9"/>
  <c r="E11" i="9"/>
  <c r="C11" i="9"/>
  <c r="H10" i="9"/>
  <c r="G10" i="9"/>
  <c r="E10" i="9"/>
  <c r="C10" i="9"/>
  <c r="H9" i="9"/>
  <c r="G9" i="9"/>
  <c r="E9" i="9"/>
  <c r="C9" i="9"/>
  <c r="H8" i="9"/>
  <c r="G8" i="9"/>
  <c r="E8" i="9"/>
  <c r="C8" i="9"/>
  <c r="B29" i="8"/>
  <c r="C29" i="8"/>
  <c r="D29" i="8"/>
  <c r="E29" i="8"/>
  <c r="F29" i="8"/>
  <c r="G29" i="8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B28" i="2"/>
  <c r="C8" i="2"/>
  <c r="D28" i="2"/>
  <c r="D27" i="2"/>
  <c r="E27" i="2"/>
  <c r="F28" i="2"/>
  <c r="G8" i="2"/>
  <c r="H27" i="9"/>
  <c r="C28" i="9"/>
  <c r="E28" i="9"/>
  <c r="G27" i="9"/>
  <c r="G28" i="9"/>
  <c r="H28" i="9"/>
  <c r="B27" i="2"/>
  <c r="C27" i="2"/>
  <c r="C25" i="2"/>
  <c r="C23" i="2"/>
  <c r="C21" i="2"/>
  <c r="C19" i="2"/>
  <c r="C17" i="2"/>
  <c r="C15" i="2"/>
  <c r="C13" i="2"/>
  <c r="C11" i="2"/>
  <c r="C9" i="2"/>
  <c r="H28" i="2"/>
  <c r="F27" i="2"/>
  <c r="C26" i="2"/>
  <c r="C24" i="2"/>
  <c r="C22" i="2"/>
  <c r="C20" i="2"/>
  <c r="C18" i="2"/>
  <c r="C16" i="2"/>
  <c r="C14" i="2"/>
  <c r="C12" i="2"/>
  <c r="C10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C28" i="2"/>
  <c r="E28" i="2"/>
  <c r="H27" i="2"/>
  <c r="G27" i="2"/>
  <c r="G28" i="2"/>
</calcChain>
</file>

<file path=xl/sharedStrings.xml><?xml version="1.0" encoding="utf-8"?>
<sst xmlns="http://schemas.openxmlformats.org/spreadsheetml/2006/main" count="460" uniqueCount="80">
  <si>
    <t>Uusimaa - Nyland</t>
  </si>
  <si>
    <t>Ahvenanmaa - Åland</t>
  </si>
  <si>
    <t>Varsinais-Suomi - Egentliga Finland</t>
  </si>
  <si>
    <t>Satakunta - Satakunta</t>
  </si>
  <si>
    <t>Kanta-Häme - Egentliga Tavastland</t>
  </si>
  <si>
    <t>Pirkanmaa - Birkaland</t>
  </si>
  <si>
    <t>Päijät-Häme - Päijänne-Tavastland</t>
  </si>
  <si>
    <t>Kymenlaakso - Kymmenedalen</t>
  </si>
  <si>
    <t>Etelä-Karjala - Södra Karelen</t>
  </si>
  <si>
    <t>Etelä-Savo - Södra Savolax</t>
  </si>
  <si>
    <t>Pohjois-Savo - Norra Savolax</t>
  </si>
  <si>
    <t>Pohjois-Karjala - Norra Karelen</t>
  </si>
  <si>
    <t>Keski-Suomi - Mellersta Finland</t>
  </si>
  <si>
    <t>Etelä-Pohjanmaa - Södra Österbotten</t>
  </si>
  <si>
    <t>Pohjanmaa - Österbotten</t>
  </si>
  <si>
    <t>Keski-Pohjanmaa - Mellersta Österbotten</t>
  </si>
  <si>
    <t>Pohjois-Pohjanmaa - Norra Österbotten</t>
  </si>
  <si>
    <t>Kainuu - Kajanaland</t>
  </si>
  <si>
    <t>Lappi - Lappland</t>
  </si>
  <si>
    <t>Tuntematon - Okänd</t>
  </si>
  <si>
    <t>Osuus</t>
  </si>
  <si>
    <t>Muutos</t>
  </si>
  <si>
    <t>Andel</t>
  </si>
  <si>
    <t>Maakunta - Landskap</t>
  </si>
  <si>
    <t>milj. e</t>
  </si>
  <si>
    <t>%</t>
  </si>
  <si>
    <t>Yhteensä - Totalt</t>
  </si>
  <si>
    <t>Teollisuus</t>
  </si>
  <si>
    <t>Kauppa</t>
  </si>
  <si>
    <t>Muut</t>
  </si>
  <si>
    <t>Handel</t>
  </si>
  <si>
    <t>Andra</t>
  </si>
  <si>
    <t>Industri</t>
  </si>
  <si>
    <t>Förändring</t>
  </si>
  <si>
    <t>lkm</t>
  </si>
  <si>
    <t>Yhteensä</t>
  </si>
  <si>
    <t>Ulkokauppa</t>
  </si>
  <si>
    <t>Total</t>
  </si>
  <si>
    <t>antal</t>
  </si>
  <si>
    <t>Externhandel</t>
  </si>
  <si>
    <t xml:space="preserve">Ulkokaupalla tarkoitetaan EU-alueen ulkopuolelle suuntautuvaa kauppaa. </t>
  </si>
  <si>
    <t>Externhandel är handel med icke-EU-länder.</t>
  </si>
  <si>
    <t>Tuonti</t>
  </si>
  <si>
    <t>Import</t>
  </si>
  <si>
    <t>*Yritysten toimipaikat, joiden tavaroiden ulkomaankaupan arvo oli yli 5000 euroa tarkasteluajanjaksolla.</t>
  </si>
  <si>
    <t>Yksityinen
 kotimainen</t>
  </si>
  <si>
    <t>Valtio tai
 kunta</t>
  </si>
  <si>
    <t>Ulkomaalais-
omisteinen</t>
  </si>
  <si>
    <t>Stat eller 
kommun</t>
  </si>
  <si>
    <t>Utlands-
ägd</t>
  </si>
  <si>
    <t>Valtio tai 
kunta</t>
  </si>
  <si>
    <t>Privat
 inhemsk</t>
  </si>
  <si>
    <t>Stat eller
 kommun</t>
  </si>
  <si>
    <t>Tuonti
Import</t>
  </si>
  <si>
    <t xml:space="preserve"> Osuudet toimialoittain</t>
  </si>
  <si>
    <t>2022 (1-6)</t>
  </si>
  <si>
    <t>2023 (1-6)</t>
  </si>
  <si>
    <t>Taulu 2. Tuonnin arvot maakunnittain vuosina 2022 − 2023 (1-6)</t>
  </si>
  <si>
    <t>Tabell 2. Import efter landskap åren 2022 − 2023 (1-6)</t>
  </si>
  <si>
    <t>Taulu 4. Toimialojen osuudet (%) tuonnista maakunnittain vuosina 2022 − 2023 (1-6)</t>
  </si>
  <si>
    <t>Tabell 4. Import efter landskap åren 2022 − 2023 (1-6), andel (%) efter näringsgren</t>
  </si>
  <si>
    <t>Taulu 6. Omistajatyyppien osuudet (%) tuonnista maakunnittain 2022 − 2023 (1-6)</t>
  </si>
  <si>
    <t>Tabell 6. Import efter landskap åren 2022 − 2023 (1-6), andel (%) efter ägartyp</t>
  </si>
  <si>
    <t>2022</t>
  </si>
  <si>
    <t>Taulu 8. Yritysten toimipaikkojen* lukumäärät tuonnissa maakunnittain 2022 − 2023 (1-6) (kauppa yhteensä ja ulkokauppa)</t>
  </si>
  <si>
    <t>Tabell 8. Import efter landskap åren 2022 − 2023 (1-6), antal företag* (totalhandel samt externhandel)</t>
  </si>
  <si>
    <t>Taulu 1. Viennin arvo maakunnittain vuosina 2022 − 2023 (1-6)</t>
  </si>
  <si>
    <t>Tabell 1. Export efter landskap åren 2022 − 2023 (1-6)</t>
  </si>
  <si>
    <t>2022  (1-6)</t>
  </si>
  <si>
    <t>Vienti</t>
  </si>
  <si>
    <t>Export</t>
  </si>
  <si>
    <t>Taulu 3. Toimialojen osuudet (%) viennistä maakunnittain vuosina 2022 − 2023 (1-6)</t>
  </si>
  <si>
    <t>Tabell 3. Export efter landskap åre 2022 − 2023 (1-6), andel (%) efter näringsgren</t>
  </si>
  <si>
    <t/>
  </si>
  <si>
    <t>Taulu 5. Omistajatyyppien osuudet (%) viennistä maakunnittain 2022 − 2023 (1-6)</t>
  </si>
  <si>
    <t>Tabell 5. Export efter landskap åren 2022 − 2023 (1-6), andel (%) efter ägartyp</t>
  </si>
  <si>
    <t>Vienti
Export</t>
  </si>
  <si>
    <t>Privat 
inhemsk</t>
  </si>
  <si>
    <t>Taulu 7. Yritysten toimipaikkojen* lukumäärät viennissä maakunnittain 2022 − 2023 (1-6) (kauppa yhteensä ja ulkokauppa)</t>
  </si>
  <si>
    <t>Tabell 7. Export efter landskap åren 2022 − 2023 (1-6), antal företag* (totalhandel samt externhandel)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</si>
</sst>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MS Sans Serif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174">
    <xf numFmtId="0" fontId="0" fillId="0" borderId="0" xfId="0"/>
    <xf numFmtId="3" fontId="0" fillId="0" borderId="0" xfId="0" applyNumberFormat="1"/>
    <xf numFmtId="0" fontId="6" fillId="0" borderId="0" xfId="1"/>
    <xf numFmtId="0" fontId="6" fillId="0" borderId="0" xfId="1" applyFill="1"/>
    <xf numFmtId="3" fontId="1" fillId="0" borderId="0" xfId="0" applyNumberFormat="1" applyFont="1"/>
    <xf numFmtId="0" fontId="8" fillId="0" borderId="0" xfId="0" applyFont="1"/>
    <xf numFmtId="164" fontId="9" fillId="0" borderId="1" xfId="3" applyNumberFormat="1" applyFont="1" applyFill="1" applyBorder="1" applyAlignment="1"/>
    <xf numFmtId="164" fontId="9" fillId="0" borderId="2" xfId="3" applyNumberFormat="1" applyFont="1" applyFill="1" applyBorder="1" applyAlignment="1"/>
    <xf numFmtId="164" fontId="9" fillId="0" borderId="3" xfId="3" applyNumberFormat="1" applyFont="1" applyFill="1" applyBorder="1" applyAlignment="1"/>
    <xf numFmtId="164" fontId="9" fillId="0" borderId="4" xfId="3" applyNumberFormat="1" applyFont="1" applyFill="1" applyBorder="1" applyAlignment="1"/>
    <xf numFmtId="2" fontId="0" fillId="0" borderId="0" xfId="0" applyNumberFormat="1"/>
    <xf numFmtId="3" fontId="8" fillId="0" borderId="0" xfId="0" applyNumberFormat="1" applyFont="1"/>
    <xf numFmtId="0" fontId="3" fillId="0" borderId="0" xfId="1" applyFont="1" applyFill="1"/>
    <xf numFmtId="3" fontId="6" fillId="0" borderId="0" xfId="1" applyNumberFormat="1"/>
    <xf numFmtId="0" fontId="4" fillId="0" borderId="5" xfId="1" applyFont="1" applyFill="1" applyBorder="1" applyAlignment="1">
      <alignment horizontal="center"/>
    </xf>
    <xf numFmtId="1" fontId="5" fillId="0" borderId="6" xfId="1" applyNumberFormat="1" applyFont="1" applyFill="1" applyBorder="1" applyAlignment="1">
      <alignment horizontal="right"/>
    </xf>
    <xf numFmtId="164" fontId="5" fillId="0" borderId="7" xfId="1" applyNumberFormat="1" applyFont="1" applyFill="1" applyBorder="1" applyAlignment="1">
      <alignment horizontal="left"/>
    </xf>
    <xf numFmtId="164" fontId="5" fillId="0" borderId="8" xfId="1" applyNumberFormat="1" applyFont="1" applyFill="1" applyBorder="1" applyAlignment="1">
      <alignment horizontal="left"/>
    </xf>
    <xf numFmtId="1" fontId="5" fillId="0" borderId="7" xfId="1" applyNumberFormat="1" applyFont="1" applyFill="1" applyBorder="1" applyAlignment="1">
      <alignment horizontal="left"/>
    </xf>
    <xf numFmtId="0" fontId="6" fillId="0" borderId="9" xfId="1" applyFont="1" applyFill="1" applyBorder="1" applyAlignment="1"/>
    <xf numFmtId="3" fontId="3" fillId="0" borderId="0" xfId="1" applyNumberFormat="1" applyFont="1" applyFill="1" applyBorder="1" applyAlignment="1">
      <alignment horizontal="right"/>
    </xf>
    <xf numFmtId="164" fontId="6" fillId="0" borderId="10" xfId="1" applyNumberFormat="1" applyFont="1" applyFill="1" applyBorder="1" applyAlignment="1">
      <alignment horizontal="right"/>
    </xf>
    <xf numFmtId="3" fontId="3" fillId="0" borderId="11" xfId="1" applyNumberFormat="1" applyFont="1" applyFill="1" applyBorder="1" applyAlignment="1">
      <alignment horizontal="right"/>
    </xf>
    <xf numFmtId="164" fontId="6" fillId="0" borderId="12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3" fontId="6" fillId="0" borderId="10" xfId="1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3" fontId="6" fillId="0" borderId="11" xfId="1" applyNumberFormat="1" applyFont="1" applyFill="1" applyBorder="1" applyAlignment="1">
      <alignment horizontal="right"/>
    </xf>
    <xf numFmtId="0" fontId="6" fillId="0" borderId="13" xfId="1" applyFont="1" applyFill="1" applyBorder="1" applyAlignment="1"/>
    <xf numFmtId="3" fontId="6" fillId="0" borderId="14" xfId="1" applyNumberFormat="1" applyFont="1" applyFill="1" applyBorder="1" applyAlignment="1">
      <alignment horizontal="right"/>
    </xf>
    <xf numFmtId="164" fontId="6" fillId="0" borderId="15" xfId="1" applyNumberFormat="1" applyFont="1" applyFill="1" applyBorder="1" applyAlignment="1">
      <alignment horizontal="right"/>
    </xf>
    <xf numFmtId="3" fontId="6" fillId="0" borderId="16" xfId="1" applyNumberFormat="1" applyFont="1" applyFill="1" applyBorder="1" applyAlignment="1">
      <alignment horizontal="right"/>
    </xf>
    <xf numFmtId="164" fontId="6" fillId="0" borderId="14" xfId="1" applyNumberFormat="1" applyFont="1" applyFill="1" applyBorder="1" applyAlignment="1">
      <alignment horizontal="right"/>
    </xf>
    <xf numFmtId="3" fontId="6" fillId="0" borderId="15" xfId="1" applyNumberFormat="1" applyFont="1" applyFill="1" applyBorder="1" applyAlignment="1">
      <alignment horizontal="right"/>
    </xf>
    <xf numFmtId="0" fontId="6" fillId="0" borderId="17" xfId="1" applyFont="1" applyFill="1" applyBorder="1" applyAlignment="1"/>
    <xf numFmtId="3" fontId="6" fillId="0" borderId="1" xfId="1" applyNumberFormat="1" applyFont="1" applyFill="1" applyBorder="1" applyAlignment="1"/>
    <xf numFmtId="164" fontId="6" fillId="0" borderId="2" xfId="1" applyNumberFormat="1" applyFont="1" applyFill="1" applyBorder="1" applyAlignment="1"/>
    <xf numFmtId="3" fontId="6" fillId="0" borderId="18" xfId="1" applyNumberFormat="1" applyFont="1" applyFill="1" applyBorder="1" applyAlignment="1"/>
    <xf numFmtId="164" fontId="6" fillId="0" borderId="1" xfId="1" applyNumberFormat="1" applyFont="1" applyFill="1" applyBorder="1" applyAlignment="1"/>
    <xf numFmtId="0" fontId="6" fillId="0" borderId="19" xfId="1" applyFont="1" applyFill="1" applyBorder="1" applyAlignment="1"/>
    <xf numFmtId="3" fontId="6" fillId="0" borderId="3" xfId="1" applyNumberFormat="1" applyFont="1" applyFill="1" applyBorder="1" applyAlignment="1"/>
    <xf numFmtId="164" fontId="6" fillId="0" borderId="4" xfId="1" applyNumberFormat="1" applyFont="1" applyFill="1" applyBorder="1" applyAlignment="1"/>
    <xf numFmtId="3" fontId="6" fillId="0" borderId="20" xfId="1" applyNumberFormat="1" applyFont="1" applyFill="1" applyBorder="1" applyAlignment="1"/>
    <xf numFmtId="164" fontId="6" fillId="0" borderId="3" xfId="1" applyNumberFormat="1" applyFont="1" applyFill="1" applyBorder="1" applyAlignment="1"/>
    <xf numFmtId="0" fontId="3" fillId="0" borderId="0" xfId="2" applyFont="1"/>
    <xf numFmtId="0" fontId="2" fillId="0" borderId="0" xfId="2" applyFont="1" applyFill="1"/>
    <xf numFmtId="0" fontId="6" fillId="0" borderId="0" xfId="2"/>
    <xf numFmtId="0" fontId="6" fillId="0" borderId="0" xfId="2" applyFill="1"/>
    <xf numFmtId="0" fontId="7" fillId="0" borderId="0" xfId="2" applyFont="1" applyFill="1" applyBorder="1" applyAlignment="1">
      <alignment horizontal="left"/>
    </xf>
    <xf numFmtId="0" fontId="6" fillId="0" borderId="21" xfId="2" applyFill="1" applyBorder="1" applyAlignment="1"/>
    <xf numFmtId="0" fontId="5" fillId="0" borderId="6" xfId="2" applyFont="1" applyFill="1" applyBorder="1" applyAlignment="1">
      <alignment horizontal="right"/>
    </xf>
    <xf numFmtId="0" fontId="5" fillId="0" borderId="8" xfId="2" applyFont="1" applyFill="1" applyBorder="1" applyAlignment="1">
      <alignment horizontal="right"/>
    </xf>
    <xf numFmtId="0" fontId="5" fillId="0" borderId="7" xfId="2" applyFont="1" applyFill="1" applyBorder="1" applyAlignment="1">
      <alignment horizontal="right"/>
    </xf>
    <xf numFmtId="0" fontId="5" fillId="0" borderId="8" xfId="2" applyFont="1" applyFill="1" applyBorder="1" applyAlignment="1">
      <alignment horizontal="left"/>
    </xf>
    <xf numFmtId="0" fontId="5" fillId="0" borderId="6" xfId="2" applyFont="1" applyFill="1" applyBorder="1" applyAlignment="1">
      <alignment horizontal="left"/>
    </xf>
    <xf numFmtId="0" fontId="6" fillId="0" borderId="11" xfId="2" applyFill="1" applyBorder="1" applyAlignment="1"/>
    <xf numFmtId="3" fontId="7" fillId="0" borderId="11" xfId="2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right"/>
    </xf>
    <xf numFmtId="0" fontId="7" fillId="0" borderId="10" xfId="2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6" fillId="0" borderId="11" xfId="2" applyBorder="1"/>
    <xf numFmtId="0" fontId="6" fillId="0" borderId="16" xfId="2" applyFill="1" applyBorder="1" applyAlignment="1"/>
    <xf numFmtId="0" fontId="7" fillId="0" borderId="16" xfId="2" applyFont="1" applyFill="1" applyBorder="1" applyAlignment="1">
      <alignment horizontal="right"/>
    </xf>
    <xf numFmtId="0" fontId="7" fillId="0" borderId="14" xfId="2" applyFont="1" applyFill="1" applyBorder="1" applyAlignment="1">
      <alignment horizontal="right"/>
    </xf>
    <xf numFmtId="0" fontId="7" fillId="0" borderId="15" xfId="2" applyFont="1" applyFill="1" applyBorder="1" applyAlignment="1">
      <alignment horizontal="right"/>
    </xf>
    <xf numFmtId="0" fontId="6" fillId="0" borderId="18" xfId="2" applyFill="1" applyBorder="1" applyAlignment="1"/>
    <xf numFmtId="3" fontId="9" fillId="0" borderId="18" xfId="2" applyNumberFormat="1" applyFont="1" applyFill="1" applyBorder="1" applyAlignment="1"/>
    <xf numFmtId="3" fontId="9" fillId="0" borderId="1" xfId="2" applyNumberFormat="1" applyFont="1" applyFill="1" applyBorder="1" applyAlignment="1"/>
    <xf numFmtId="0" fontId="7" fillId="0" borderId="20" xfId="2" applyFont="1" applyFill="1" applyBorder="1" applyAlignment="1">
      <alignment horizontal="left"/>
    </xf>
    <xf numFmtId="3" fontId="9" fillId="0" borderId="20" xfId="2" applyNumberFormat="1" applyFont="1" applyFill="1" applyBorder="1" applyAlignment="1"/>
    <xf numFmtId="3" fontId="9" fillId="0" borderId="3" xfId="2" applyNumberFormat="1" applyFont="1" applyFill="1" applyBorder="1" applyAlignment="1"/>
    <xf numFmtId="0" fontId="6" fillId="0" borderId="5" xfId="2" applyFill="1" applyBorder="1" applyAlignment="1"/>
    <xf numFmtId="0" fontId="5" fillId="0" borderId="6" xfId="2" quotePrefix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8" xfId="2" quotePrefix="1" applyFont="1" applyFill="1" applyBorder="1" applyAlignment="1">
      <alignment horizontal="left"/>
    </xf>
    <xf numFmtId="0" fontId="9" fillId="0" borderId="9" xfId="2" applyFont="1" applyFill="1" applyBorder="1" applyAlignment="1"/>
    <xf numFmtId="3" fontId="10" fillId="0" borderId="0" xfId="2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center"/>
    </xf>
    <xf numFmtId="3" fontId="10" fillId="0" borderId="11" xfId="2" applyNumberFormat="1" applyFont="1" applyFill="1" applyBorder="1" applyAlignment="1">
      <alignment horizontal="right"/>
    </xf>
    <xf numFmtId="0" fontId="10" fillId="0" borderId="10" xfId="2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right" wrapText="1"/>
    </xf>
    <xf numFmtId="0" fontId="10" fillId="0" borderId="0" xfId="2" applyFont="1" applyFill="1" applyBorder="1" applyAlignment="1">
      <alignment horizontal="right" wrapText="1"/>
    </xf>
    <xf numFmtId="3" fontId="10" fillId="0" borderId="11" xfId="2" applyNumberFormat="1" applyFont="1" applyFill="1" applyBorder="1" applyAlignment="1">
      <alignment horizontal="right" wrapText="1"/>
    </xf>
    <xf numFmtId="0" fontId="10" fillId="0" borderId="10" xfId="2" applyFont="1" applyFill="1" applyBorder="1" applyAlignment="1">
      <alignment horizontal="right" wrapText="1"/>
    </xf>
    <xf numFmtId="0" fontId="9" fillId="0" borderId="9" xfId="2" applyFont="1" applyBorder="1"/>
    <xf numFmtId="0" fontId="9" fillId="0" borderId="13" xfId="2" applyFont="1" applyFill="1" applyBorder="1" applyAlignment="1"/>
    <xf numFmtId="0" fontId="10" fillId="0" borderId="14" xfId="2" applyFont="1" applyFill="1" applyBorder="1" applyAlignment="1">
      <alignment horizontal="right"/>
    </xf>
    <xf numFmtId="0" fontId="10" fillId="0" borderId="16" xfId="2" applyFont="1" applyFill="1" applyBorder="1" applyAlignment="1">
      <alignment horizontal="right"/>
    </xf>
    <xf numFmtId="0" fontId="10" fillId="0" borderId="15" xfId="2" applyFont="1" applyFill="1" applyBorder="1" applyAlignment="1">
      <alignment horizontal="right"/>
    </xf>
    <xf numFmtId="0" fontId="9" fillId="0" borderId="17" xfId="2" applyFont="1" applyFill="1" applyBorder="1" applyAlignment="1"/>
    <xf numFmtId="0" fontId="10" fillId="0" borderId="19" xfId="2" applyFont="1" applyFill="1" applyBorder="1" applyAlignment="1">
      <alignment horizontal="left"/>
    </xf>
    <xf numFmtId="0" fontId="9" fillId="0" borderId="21" xfId="2" applyFont="1" applyFill="1" applyBorder="1" applyAlignment="1"/>
    <xf numFmtId="0" fontId="5" fillId="0" borderId="22" xfId="2" applyFont="1" applyFill="1" applyBorder="1" applyAlignment="1">
      <alignment horizontal="right"/>
    </xf>
    <xf numFmtId="0" fontId="5" fillId="0" borderId="23" xfId="2" applyFont="1" applyFill="1" applyBorder="1" applyAlignment="1">
      <alignment horizontal="right"/>
    </xf>
    <xf numFmtId="0" fontId="5" fillId="0" borderId="24" xfId="2" applyFont="1" applyFill="1" applyBorder="1" applyAlignment="1">
      <alignment horizontal="right"/>
    </xf>
    <xf numFmtId="0" fontId="9" fillId="0" borderId="11" xfId="2" applyFont="1" applyFill="1" applyBorder="1" applyAlignment="1"/>
    <xf numFmtId="3" fontId="10" fillId="0" borderId="21" xfId="2" applyNumberFormat="1" applyFont="1" applyFill="1" applyBorder="1" applyAlignment="1">
      <alignment horizontal="right"/>
    </xf>
    <xf numFmtId="3" fontId="10" fillId="0" borderId="25" xfId="2" applyNumberFormat="1" applyFont="1" applyFill="1" applyBorder="1" applyAlignment="1">
      <alignment horizontal="right"/>
    </xf>
    <xf numFmtId="3" fontId="10" fillId="0" borderId="26" xfId="2" applyNumberFormat="1" applyFont="1" applyFill="1" applyBorder="1" applyAlignment="1">
      <alignment horizontal="right"/>
    </xf>
    <xf numFmtId="3" fontId="10" fillId="0" borderId="27" xfId="2" applyNumberFormat="1" applyFont="1" applyFill="1" applyBorder="1" applyAlignment="1">
      <alignment horizontal="right"/>
    </xf>
    <xf numFmtId="3" fontId="10" fillId="0" borderId="28" xfId="2" applyNumberFormat="1" applyFont="1" applyFill="1" applyBorder="1" applyAlignment="1">
      <alignment horizontal="right"/>
    </xf>
    <xf numFmtId="3" fontId="10" fillId="0" borderId="29" xfId="2" applyNumberFormat="1" applyFont="1" applyFill="1" applyBorder="1" applyAlignment="1">
      <alignment horizontal="right"/>
    </xf>
    <xf numFmtId="0" fontId="11" fillId="0" borderId="16" xfId="2" applyFont="1" applyFill="1" applyBorder="1" applyAlignment="1">
      <alignment horizontal="left"/>
    </xf>
    <xf numFmtId="0" fontId="9" fillId="0" borderId="16" xfId="2" applyFont="1" applyFill="1" applyBorder="1" applyAlignment="1">
      <alignment horizontal="right"/>
    </xf>
    <xf numFmtId="0" fontId="9" fillId="0" borderId="30" xfId="2" applyFont="1" applyFill="1" applyBorder="1" applyAlignment="1">
      <alignment horizontal="right"/>
    </xf>
    <xf numFmtId="0" fontId="9" fillId="0" borderId="31" xfId="2" applyFont="1" applyFill="1" applyBorder="1" applyAlignment="1">
      <alignment horizontal="right"/>
    </xf>
    <xf numFmtId="0" fontId="9" fillId="0" borderId="32" xfId="2" applyFont="1" applyFill="1" applyBorder="1" applyAlignment="1">
      <alignment horizontal="right"/>
    </xf>
    <xf numFmtId="0" fontId="9" fillId="0" borderId="18" xfId="2" applyFont="1" applyFill="1" applyBorder="1" applyAlignment="1"/>
    <xf numFmtId="3" fontId="9" fillId="0" borderId="33" xfId="2" applyNumberFormat="1" applyFont="1" applyFill="1" applyBorder="1" applyAlignment="1"/>
    <xf numFmtId="3" fontId="9" fillId="0" borderId="34" xfId="2" applyNumberFormat="1" applyFont="1" applyFill="1" applyBorder="1" applyAlignment="1"/>
    <xf numFmtId="3" fontId="9" fillId="0" borderId="35" xfId="2" applyNumberFormat="1" applyFont="1" applyFill="1" applyBorder="1" applyAlignment="1"/>
    <xf numFmtId="0" fontId="10" fillId="0" borderId="20" xfId="2" applyFont="1" applyFill="1" applyBorder="1" applyAlignment="1">
      <alignment horizontal="left"/>
    </xf>
    <xf numFmtId="3" fontId="9" fillId="0" borderId="36" xfId="2" applyNumberFormat="1" applyFont="1" applyFill="1" applyBorder="1" applyAlignment="1"/>
    <xf numFmtId="3" fontId="9" fillId="0" borderId="37" xfId="2" applyNumberFormat="1" applyFont="1" applyFill="1" applyBorder="1" applyAlignment="1"/>
    <xf numFmtId="3" fontId="9" fillId="0" borderId="38" xfId="2" applyNumberFormat="1" applyFont="1" applyFill="1" applyBorder="1" applyAlignment="1"/>
    <xf numFmtId="0" fontId="8" fillId="0" borderId="0" xfId="1" applyFont="1"/>
    <xf numFmtId="0" fontId="12" fillId="0" borderId="0" xfId="2" applyFont="1" applyFill="1" applyBorder="1" applyAlignment="1"/>
    <xf numFmtId="0" fontId="9" fillId="0" borderId="0" xfId="1" applyFont="1"/>
    <xf numFmtId="0" fontId="3" fillId="0" borderId="0" xfId="0" applyFont="1" applyFill="1"/>
    <xf numFmtId="3" fontId="6" fillId="0" borderId="0" xfId="0" applyNumberFormat="1" applyFont="1"/>
    <xf numFmtId="0" fontId="6" fillId="0" borderId="0" xfId="0" applyFont="1"/>
    <xf numFmtId="0" fontId="6" fillId="0" borderId="0" xfId="0" applyFont="1" applyFill="1"/>
    <xf numFmtId="0" fontId="13" fillId="0" borderId="5" xfId="1" applyFont="1" applyFill="1" applyBorder="1" applyAlignment="1">
      <alignment horizontal="center"/>
    </xf>
    <xf numFmtId="1" fontId="13" fillId="0" borderId="8" xfId="1" applyNumberFormat="1" applyFont="1" applyFill="1" applyBorder="1" applyAlignment="1">
      <alignment horizontal="right"/>
    </xf>
    <xf numFmtId="164" fontId="13" fillId="0" borderId="8" xfId="1" applyNumberFormat="1" applyFont="1" applyFill="1" applyBorder="1" applyAlignment="1">
      <alignment horizontal="left"/>
    </xf>
    <xf numFmtId="1" fontId="13" fillId="0" borderId="6" xfId="1" applyNumberFormat="1" applyFont="1" applyFill="1" applyBorder="1" applyAlignment="1">
      <alignment horizontal="right"/>
    </xf>
    <xf numFmtId="164" fontId="13" fillId="0" borderId="7" xfId="1" applyNumberFormat="1" applyFont="1" applyFill="1" applyBorder="1" applyAlignment="1">
      <alignment horizontal="left"/>
    </xf>
    <xf numFmtId="1" fontId="13" fillId="0" borderId="7" xfId="1" applyNumberFormat="1" applyFont="1" applyFill="1" applyBorder="1" applyAlignment="1">
      <alignment horizontal="left"/>
    </xf>
    <xf numFmtId="0" fontId="14" fillId="0" borderId="9" xfId="1" applyFont="1" applyFill="1" applyBorder="1" applyAlignment="1"/>
    <xf numFmtId="3" fontId="13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3" fontId="13" fillId="0" borderId="11" xfId="1" applyNumberFormat="1" applyFont="1" applyFill="1" applyBorder="1" applyAlignment="1">
      <alignment horizontal="right"/>
    </xf>
    <xf numFmtId="164" fontId="14" fillId="0" borderId="12" xfId="1" applyNumberFormat="1" applyFont="1" applyFill="1" applyBorder="1" applyAlignment="1">
      <alignment horizontal="right"/>
    </xf>
    <xf numFmtId="3" fontId="14" fillId="0" borderId="10" xfId="1" applyNumberFormat="1" applyFont="1" applyFill="1" applyBorder="1" applyAlignment="1">
      <alignment horizontal="right"/>
    </xf>
    <xf numFmtId="3" fontId="14" fillId="0" borderId="0" xfId="1" applyNumberFormat="1" applyFont="1" applyFill="1" applyBorder="1" applyAlignment="1">
      <alignment horizontal="right"/>
    </xf>
    <xf numFmtId="3" fontId="14" fillId="0" borderId="11" xfId="1" applyNumberFormat="1" applyFont="1" applyFill="1" applyBorder="1" applyAlignment="1">
      <alignment horizontal="right"/>
    </xf>
    <xf numFmtId="164" fontId="14" fillId="0" borderId="10" xfId="1" applyNumberFormat="1" applyFont="1" applyFill="1" applyBorder="1" applyAlignment="1">
      <alignment horizontal="right"/>
    </xf>
    <xf numFmtId="0" fontId="14" fillId="0" borderId="13" xfId="1" applyFont="1" applyFill="1" applyBorder="1" applyAlignment="1"/>
    <xf numFmtId="3" fontId="14" fillId="0" borderId="14" xfId="1" applyNumberFormat="1" applyFont="1" applyFill="1" applyBorder="1" applyAlignment="1">
      <alignment horizontal="right"/>
    </xf>
    <xf numFmtId="164" fontId="14" fillId="0" borderId="14" xfId="1" applyNumberFormat="1" applyFont="1" applyFill="1" applyBorder="1" applyAlignment="1">
      <alignment horizontal="right"/>
    </xf>
    <xf numFmtId="3" fontId="14" fillId="0" borderId="16" xfId="1" applyNumberFormat="1" applyFont="1" applyFill="1" applyBorder="1" applyAlignment="1">
      <alignment horizontal="right"/>
    </xf>
    <xf numFmtId="164" fontId="14" fillId="0" borderId="15" xfId="1" applyNumberFormat="1" applyFont="1" applyFill="1" applyBorder="1" applyAlignment="1">
      <alignment horizontal="right"/>
    </xf>
    <xf numFmtId="3" fontId="14" fillId="0" borderId="15" xfId="1" applyNumberFormat="1" applyFont="1" applyFill="1" applyBorder="1" applyAlignment="1">
      <alignment horizontal="right"/>
    </xf>
    <xf numFmtId="0" fontId="14" fillId="0" borderId="17" xfId="1" applyFont="1" applyFill="1" applyBorder="1" applyAlignment="1"/>
    <xf numFmtId="3" fontId="14" fillId="0" borderId="1" xfId="1" applyNumberFormat="1" applyFont="1" applyFill="1" applyBorder="1" applyAlignment="1"/>
    <xf numFmtId="164" fontId="14" fillId="0" borderId="1" xfId="1" applyNumberFormat="1" applyFont="1" applyFill="1" applyBorder="1" applyAlignment="1"/>
    <xf numFmtId="3" fontId="14" fillId="0" borderId="18" xfId="1" applyNumberFormat="1" applyFont="1" applyFill="1" applyBorder="1" applyAlignment="1"/>
    <xf numFmtId="164" fontId="14" fillId="0" borderId="2" xfId="1" applyNumberFormat="1" applyFont="1" applyFill="1" applyBorder="1" applyAlignment="1"/>
    <xf numFmtId="3" fontId="3" fillId="0" borderId="0" xfId="0" applyNumberFormat="1" applyFont="1"/>
    <xf numFmtId="164" fontId="14" fillId="0" borderId="39" xfId="1" applyNumberFormat="1" applyFont="1" applyFill="1" applyBorder="1" applyAlignment="1"/>
    <xf numFmtId="0" fontId="14" fillId="0" borderId="40" xfId="1" applyFont="1" applyFill="1" applyBorder="1" applyAlignment="1"/>
    <xf numFmtId="3" fontId="14" fillId="0" borderId="41" xfId="1" applyNumberFormat="1" applyFont="1" applyFill="1" applyBorder="1" applyAlignment="1"/>
    <xf numFmtId="164" fontId="14" fillId="0" borderId="41" xfId="1" applyNumberFormat="1" applyFont="1" applyFill="1" applyBorder="1" applyAlignment="1"/>
    <xf numFmtId="3" fontId="14" fillId="0" borderId="42" xfId="1" applyNumberFormat="1" applyFont="1" applyFill="1" applyBorder="1" applyAlignment="1"/>
    <xf numFmtId="164" fontId="14" fillId="0" borderId="43" xfId="1" applyNumberFormat="1" applyFont="1" applyFill="1" applyBorder="1" applyAlignment="1"/>
    <xf numFmtId="0" fontId="3" fillId="0" borderId="0" xfId="1" applyFont="1"/>
    <xf numFmtId="0" fontId="2" fillId="0" borderId="0" xfId="1" applyFont="1" applyFill="1"/>
    <xf numFmtId="0" fontId="7" fillId="0" borderId="0" xfId="1" quotePrefix="1" applyFont="1" applyFill="1" applyBorder="1" applyAlignment="1">
      <alignment horizontal="left"/>
    </xf>
    <xf numFmtId="164" fontId="0" fillId="0" borderId="0" xfId="0" applyNumberFormat="1"/>
    <xf numFmtId="0" fontId="7" fillId="0" borderId="0" xfId="1" applyFont="1" applyFill="1" applyBorder="1" applyAlignment="1">
      <alignment horizontal="left"/>
    </xf>
    <xf numFmtId="0" fontId="9" fillId="0" borderId="11" xfId="2" applyFont="1" applyBorder="1"/>
    <xf numFmtId="0" fontId="9" fillId="0" borderId="16" xfId="2" applyFont="1" applyFill="1" applyBorder="1" applyAlignment="1"/>
    <xf numFmtId="0" fontId="11" fillId="0" borderId="13" xfId="2" applyFont="1" applyFill="1" applyBorder="1" applyAlignment="1">
      <alignment horizontal="left"/>
    </xf>
    <xf numFmtId="0" fontId="9" fillId="0" borderId="14" xfId="2" applyFont="1" applyFill="1" applyBorder="1" applyAlignment="1">
      <alignment horizontal="right"/>
    </xf>
    <xf numFmtId="0" fontId="12" fillId="0" borderId="0" xfId="1" applyFont="1" applyFill="1" applyBorder="1" applyAlignment="1"/>
    <xf numFmtId="0" fontId="9" fillId="0" borderId="0" xfId="0" applyFont="1"/>
    <xf numFmtId="0" fontId="7" fillId="0" borderId="0" xfId="2" applyFont="1" applyFill="1" applyBorder="1" applyAlignment="1">
      <alignment horizontal="left"/>
    </xf>
    <xf numFmtId="0" fontId="7" fillId="0" borderId="1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 wrapText="1"/>
    </xf>
    <xf numFmtId="0" fontId="10" fillId="0" borderId="10" xfId="2" applyFont="1" applyFill="1" applyBorder="1" applyAlignment="1">
      <alignment horizontal="left" wrapText="1"/>
    </xf>
    <xf numFmtId="0" fontId="10" fillId="0" borderId="0" xfId="2" applyFont="1" applyFill="1" applyBorder="1" applyAlignment="1">
      <alignment horizontal="left"/>
    </xf>
    <xf numFmtId="0" fontId="10" fillId="0" borderId="10" xfId="2" applyFont="1" applyFill="1" applyBorder="1" applyAlignment="1">
      <alignment horizontal="left"/>
    </xf>
  </cellXfs>
  <cellStyles count="4">
    <cellStyle name="Normaali" xfId="0" builtinId="0"/>
    <cellStyle name="Normaali 2" xfId="1"/>
    <cellStyle name="Normaali 2 2" xfId="2"/>
    <cellStyle name="Prosentti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zoomScaleNormal="100" workbookViewId="0">
      <selection activeCell="A3" sqref="A3"/>
    </sheetView>
  </sheetViews>
  <sheetFormatPr defaultRowHeight="12.75" x14ac:dyDescent="0.2"/>
  <cols>
    <col min="1" max="1" width="34.7109375" style="122" customWidth="1"/>
    <col min="2" max="2" width="9.140625" style="121" customWidth="1"/>
    <col min="3" max="3" width="7" style="122" customWidth="1"/>
    <col min="4" max="4" width="9.140625" style="122"/>
    <col min="5" max="5" width="7" style="122" customWidth="1"/>
    <col min="6" max="6" width="9.140625" style="122"/>
    <col min="7" max="7" width="7" style="122" customWidth="1"/>
    <col min="8" max="8" width="10.7109375" style="122" customWidth="1"/>
    <col min="9" max="9" width="9.140625" style="122"/>
    <col min="12" max="14" width="9.140625" customWidth="1"/>
    <col min="15" max="17" width="9.140625" style="122" customWidth="1"/>
    <col min="18" max="18" width="11" style="122" customWidth="1"/>
    <col min="19" max="16384" width="9.140625" style="122"/>
  </cols>
  <sheetData>
    <row r="1" spans="1:18" x14ac:dyDescent="0.2">
      <c r="A1" s="120" t="s">
        <v>66</v>
      </c>
    </row>
    <row r="2" spans="1:18" x14ac:dyDescent="0.2">
      <c r="A2" s="120" t="s">
        <v>67</v>
      </c>
      <c r="C2" s="121"/>
    </row>
    <row r="3" spans="1:18" ht="13.5" thickBot="1" x14ac:dyDescent="0.25">
      <c r="A3" s="123"/>
    </row>
    <row r="4" spans="1:18" ht="15.95" customHeight="1" thickBot="1" x14ac:dyDescent="0.25">
      <c r="A4" s="124"/>
      <c r="B4" s="125">
        <v>2022</v>
      </c>
      <c r="C4" s="126"/>
      <c r="D4" s="127" t="s">
        <v>68</v>
      </c>
      <c r="E4" s="128"/>
      <c r="F4" s="127" t="s">
        <v>56</v>
      </c>
      <c r="G4" s="126"/>
      <c r="H4" s="129"/>
    </row>
    <row r="5" spans="1:18" ht="14.1" customHeight="1" x14ac:dyDescent="0.2">
      <c r="A5" s="130"/>
      <c r="B5" s="131" t="s">
        <v>69</v>
      </c>
      <c r="C5" s="132" t="s">
        <v>20</v>
      </c>
      <c r="D5" s="133" t="s">
        <v>69</v>
      </c>
      <c r="E5" s="134" t="s">
        <v>20</v>
      </c>
      <c r="F5" s="133" t="s">
        <v>69</v>
      </c>
      <c r="G5" s="132" t="s">
        <v>20</v>
      </c>
      <c r="H5" s="135" t="s">
        <v>21</v>
      </c>
    </row>
    <row r="6" spans="1:18" ht="14.1" customHeight="1" x14ac:dyDescent="0.2">
      <c r="A6" s="130" t="s">
        <v>23</v>
      </c>
      <c r="B6" s="136" t="s">
        <v>70</v>
      </c>
      <c r="C6" s="132" t="s">
        <v>22</v>
      </c>
      <c r="D6" s="137" t="s">
        <v>70</v>
      </c>
      <c r="E6" s="138" t="s">
        <v>22</v>
      </c>
      <c r="F6" s="137" t="s">
        <v>70</v>
      </c>
      <c r="G6" s="132" t="s">
        <v>22</v>
      </c>
      <c r="H6" s="135" t="s">
        <v>33</v>
      </c>
    </row>
    <row r="7" spans="1:18" ht="14.1" customHeight="1" x14ac:dyDescent="0.2">
      <c r="A7" s="139"/>
      <c r="B7" s="140" t="s">
        <v>24</v>
      </c>
      <c r="C7" s="141" t="s">
        <v>25</v>
      </c>
      <c r="D7" s="142" t="s">
        <v>24</v>
      </c>
      <c r="E7" s="143" t="s">
        <v>25</v>
      </c>
      <c r="F7" s="142" t="s">
        <v>24</v>
      </c>
      <c r="G7" s="141" t="s">
        <v>25</v>
      </c>
      <c r="H7" s="144" t="s">
        <v>25</v>
      </c>
    </row>
    <row r="8" spans="1:18" ht="15.95" customHeight="1" x14ac:dyDescent="0.2">
      <c r="A8" s="145" t="s">
        <v>0</v>
      </c>
      <c r="B8" s="146">
        <v>23876.509784999998</v>
      </c>
      <c r="C8" s="147">
        <f t="shared" ref="C8:C26" si="0">B8/B$28*100</f>
        <v>29.158706261856782</v>
      </c>
      <c r="D8" s="148">
        <v>11316.717732999999</v>
      </c>
      <c r="E8" s="149">
        <f t="shared" ref="E8:E27" si="1">D8/D$28*100</f>
        <v>28.678252774354725</v>
      </c>
      <c r="F8" s="148">
        <v>11389.839373999999</v>
      </c>
      <c r="G8" s="147">
        <f t="shared" ref="G8:G27" si="2">F8/F$28*100</f>
        <v>29.858678839124476</v>
      </c>
      <c r="H8" s="149">
        <f t="shared" ref="H8:H28" si="3">F8/D8*100-100</f>
        <v>0.64613824189298441</v>
      </c>
      <c r="I8" s="150"/>
      <c r="P8" s="121"/>
      <c r="R8" s="121"/>
    </row>
    <row r="9" spans="1:18" ht="15.95" customHeight="1" x14ac:dyDescent="0.2">
      <c r="A9" s="145" t="s">
        <v>2</v>
      </c>
      <c r="B9" s="146">
        <v>8734.0292150000005</v>
      </c>
      <c r="C9" s="147">
        <f t="shared" si="0"/>
        <v>10.666257114457093</v>
      </c>
      <c r="D9" s="148">
        <v>4203.8177130000004</v>
      </c>
      <c r="E9" s="149">
        <f t="shared" si="1"/>
        <v>10.653101882993107</v>
      </c>
      <c r="F9" s="148">
        <v>3255.316785</v>
      </c>
      <c r="G9" s="147">
        <f t="shared" si="2"/>
        <v>8.5338743779659403</v>
      </c>
      <c r="H9" s="149">
        <f t="shared" si="3"/>
        <v>-22.562846268686442</v>
      </c>
      <c r="I9" s="150"/>
      <c r="P9" s="121"/>
      <c r="R9" s="121"/>
    </row>
    <row r="10" spans="1:18" ht="15.95" customHeight="1" x14ac:dyDescent="0.2">
      <c r="A10" s="145" t="s">
        <v>3</v>
      </c>
      <c r="B10" s="146">
        <v>6587.4848739999998</v>
      </c>
      <c r="C10" s="147">
        <f t="shared" si="0"/>
        <v>8.0448331089857668</v>
      </c>
      <c r="D10" s="148">
        <v>3052.9121089999999</v>
      </c>
      <c r="E10" s="149">
        <f t="shared" si="1"/>
        <v>7.7365352061830359</v>
      </c>
      <c r="F10" s="148">
        <v>2722.6379259999999</v>
      </c>
      <c r="G10" s="147">
        <f t="shared" si="2"/>
        <v>7.1374466977319777</v>
      </c>
      <c r="H10" s="149">
        <f t="shared" si="3"/>
        <v>-10.818332503787119</v>
      </c>
      <c r="I10" s="150"/>
      <c r="P10" s="121"/>
      <c r="R10" s="121"/>
    </row>
    <row r="11" spans="1:18" ht="15.95" customHeight="1" x14ac:dyDescent="0.2">
      <c r="A11" s="145" t="s">
        <v>4</v>
      </c>
      <c r="B11" s="146">
        <v>1913.334255</v>
      </c>
      <c r="C11" s="147">
        <f t="shared" si="0"/>
        <v>2.3366208890942217</v>
      </c>
      <c r="D11" s="148">
        <v>998.6766902999999</v>
      </c>
      <c r="E11" s="149">
        <f t="shared" si="1"/>
        <v>2.5307958756241753</v>
      </c>
      <c r="F11" s="148">
        <v>962.53735340000003</v>
      </c>
      <c r="G11" s="147">
        <f t="shared" si="2"/>
        <v>2.523309834503682</v>
      </c>
      <c r="H11" s="149">
        <f t="shared" si="3"/>
        <v>-3.618722380427613</v>
      </c>
      <c r="I11" s="150"/>
      <c r="P11" s="121"/>
      <c r="R11" s="121"/>
    </row>
    <row r="12" spans="1:18" ht="15.95" customHeight="1" x14ac:dyDescent="0.2">
      <c r="A12" s="145" t="s">
        <v>5</v>
      </c>
      <c r="B12" s="146">
        <v>6984.9099230000002</v>
      </c>
      <c r="C12" s="147">
        <f t="shared" si="0"/>
        <v>8.5301804386099356</v>
      </c>
      <c r="D12" s="148">
        <v>3352.289205</v>
      </c>
      <c r="E12" s="149">
        <f t="shared" si="1"/>
        <v>8.4952014764306618</v>
      </c>
      <c r="F12" s="148">
        <v>4089.2425790000002</v>
      </c>
      <c r="G12" s="147">
        <f t="shared" si="2"/>
        <v>10.720026582671114</v>
      </c>
      <c r="H12" s="149">
        <f t="shared" si="3"/>
        <v>21.983585810580436</v>
      </c>
      <c r="I12" s="150"/>
      <c r="P12" s="121"/>
      <c r="R12" s="121"/>
    </row>
    <row r="13" spans="1:18" ht="15.95" customHeight="1" x14ac:dyDescent="0.2">
      <c r="A13" s="145" t="s">
        <v>6</v>
      </c>
      <c r="B13" s="146">
        <v>2377.8801199999998</v>
      </c>
      <c r="C13" s="147">
        <f t="shared" si="0"/>
        <v>2.9039381622077709</v>
      </c>
      <c r="D13" s="148">
        <v>1209.085341</v>
      </c>
      <c r="E13" s="149">
        <f t="shared" si="1"/>
        <v>3.0640028189315691</v>
      </c>
      <c r="F13" s="148">
        <v>1098.758906</v>
      </c>
      <c r="G13" s="147">
        <f t="shared" si="2"/>
        <v>2.8804172050724972</v>
      </c>
      <c r="H13" s="149">
        <f t="shared" si="3"/>
        <v>-9.1247847657099328</v>
      </c>
      <c r="I13" s="150"/>
      <c r="P13" s="121"/>
      <c r="R13" s="121"/>
    </row>
    <row r="14" spans="1:18" ht="15.95" customHeight="1" x14ac:dyDescent="0.2">
      <c r="A14" s="145" t="s">
        <v>7</v>
      </c>
      <c r="B14" s="146">
        <v>3309.566022</v>
      </c>
      <c r="C14" s="147">
        <f t="shared" si="0"/>
        <v>4.0417407886954217</v>
      </c>
      <c r="D14" s="148">
        <v>1379.45064</v>
      </c>
      <c r="E14" s="149">
        <f t="shared" si="1"/>
        <v>3.4957339289559362</v>
      </c>
      <c r="F14" s="148">
        <v>1629.235138</v>
      </c>
      <c r="G14" s="147">
        <f t="shared" si="2"/>
        <v>4.2710706570635653</v>
      </c>
      <c r="H14" s="149">
        <f t="shared" si="3"/>
        <v>18.107534315254654</v>
      </c>
      <c r="I14" s="150"/>
      <c r="P14" s="121"/>
      <c r="R14" s="121"/>
    </row>
    <row r="15" spans="1:18" ht="15.95" customHeight="1" x14ac:dyDescent="0.2">
      <c r="A15" s="145" t="s">
        <v>8</v>
      </c>
      <c r="B15" s="146">
        <v>2984.9445730000002</v>
      </c>
      <c r="C15" s="147">
        <f t="shared" si="0"/>
        <v>3.6453033879646046</v>
      </c>
      <c r="D15" s="148">
        <v>1293.023443</v>
      </c>
      <c r="E15" s="149">
        <f t="shared" si="1"/>
        <v>3.2767145047179951</v>
      </c>
      <c r="F15" s="148">
        <v>1503.142503</v>
      </c>
      <c r="G15" s="147">
        <f t="shared" si="2"/>
        <v>3.9405164351104132</v>
      </c>
      <c r="H15" s="149">
        <f t="shared" si="3"/>
        <v>16.250212719461118</v>
      </c>
      <c r="I15" s="150"/>
      <c r="P15" s="121"/>
      <c r="R15" s="121"/>
    </row>
    <row r="16" spans="1:18" ht="15.95" customHeight="1" x14ac:dyDescent="0.2">
      <c r="A16" s="145" t="s">
        <v>9</v>
      </c>
      <c r="B16" s="146">
        <v>515.94188589999999</v>
      </c>
      <c r="C16" s="147">
        <f t="shared" si="0"/>
        <v>0.63008362757431924</v>
      </c>
      <c r="D16" s="148">
        <v>258.32505380000003</v>
      </c>
      <c r="E16" s="149">
        <f t="shared" si="1"/>
        <v>0.65463426459973051</v>
      </c>
      <c r="F16" s="148">
        <v>251.4249068</v>
      </c>
      <c r="G16" s="147">
        <f t="shared" si="2"/>
        <v>0.65911513742985672</v>
      </c>
      <c r="H16" s="149">
        <f t="shared" si="3"/>
        <v>-2.6711102537279459</v>
      </c>
      <c r="I16" s="150"/>
      <c r="P16" s="121"/>
      <c r="R16" s="121"/>
    </row>
    <row r="17" spans="1:18" ht="15.95" customHeight="1" x14ac:dyDescent="0.2">
      <c r="A17" s="145" t="s">
        <v>10</v>
      </c>
      <c r="B17" s="146">
        <v>2157.2351699999999</v>
      </c>
      <c r="C17" s="147">
        <f t="shared" si="0"/>
        <v>2.6344799648771904</v>
      </c>
      <c r="D17" s="148">
        <v>1164.7287389999999</v>
      </c>
      <c r="E17" s="149">
        <f t="shared" si="1"/>
        <v>2.9515965652474252</v>
      </c>
      <c r="F17" s="148">
        <v>962.14799429999994</v>
      </c>
      <c r="G17" s="147">
        <f t="shared" si="2"/>
        <v>2.5222891222760335</v>
      </c>
      <c r="H17" s="149">
        <f t="shared" si="3"/>
        <v>-17.392954935921779</v>
      </c>
      <c r="I17" s="150"/>
      <c r="P17" s="121"/>
      <c r="R17" s="121"/>
    </row>
    <row r="18" spans="1:18" ht="15.95" customHeight="1" x14ac:dyDescent="0.2">
      <c r="A18" s="145" t="s">
        <v>11</v>
      </c>
      <c r="B18" s="146">
        <v>1206.5256019999999</v>
      </c>
      <c r="C18" s="147">
        <f t="shared" si="0"/>
        <v>1.4734450697743773</v>
      </c>
      <c r="D18" s="148">
        <v>624.04391820000001</v>
      </c>
      <c r="E18" s="149">
        <f t="shared" si="1"/>
        <v>1.5814204834544443</v>
      </c>
      <c r="F18" s="148">
        <v>558.88073810000003</v>
      </c>
      <c r="G18" s="147">
        <f t="shared" si="2"/>
        <v>1.4651164007100721</v>
      </c>
      <c r="H18" s="149">
        <f t="shared" si="3"/>
        <v>-10.442082391886359</v>
      </c>
      <c r="I18" s="150"/>
      <c r="P18" s="121"/>
      <c r="R18" s="121"/>
    </row>
    <row r="19" spans="1:18" ht="15.95" customHeight="1" x14ac:dyDescent="0.2">
      <c r="A19" s="145" t="s">
        <v>12</v>
      </c>
      <c r="B19" s="146">
        <v>2995.9595610000001</v>
      </c>
      <c r="C19" s="147">
        <f t="shared" si="0"/>
        <v>3.6587552200146831</v>
      </c>
      <c r="D19" s="148">
        <v>1287.760636</v>
      </c>
      <c r="E19" s="149">
        <f t="shared" si="1"/>
        <v>3.2633777658322551</v>
      </c>
      <c r="F19" s="148">
        <v>1693.8892539999999</v>
      </c>
      <c r="G19" s="147">
        <f t="shared" si="2"/>
        <v>4.4405626421461895</v>
      </c>
      <c r="H19" s="149">
        <f t="shared" si="3"/>
        <v>31.537585995911741</v>
      </c>
      <c r="I19" s="150"/>
      <c r="P19" s="121"/>
      <c r="R19" s="121"/>
    </row>
    <row r="20" spans="1:18" ht="15.95" customHeight="1" x14ac:dyDescent="0.2">
      <c r="A20" s="145" t="s">
        <v>13</v>
      </c>
      <c r="B20" s="146">
        <v>843.35532149999995</v>
      </c>
      <c r="C20" s="147">
        <f t="shared" si="0"/>
        <v>1.0299306856583055</v>
      </c>
      <c r="D20" s="148">
        <v>435.41927079999999</v>
      </c>
      <c r="E20" s="149">
        <f t="shared" si="1"/>
        <v>1.1034174577328932</v>
      </c>
      <c r="F20" s="148">
        <v>425.79892469999999</v>
      </c>
      <c r="G20" s="147">
        <f t="shared" si="2"/>
        <v>1.1162399156992577</v>
      </c>
      <c r="H20" s="149">
        <f t="shared" si="3"/>
        <v>-2.2094442633015348</v>
      </c>
      <c r="I20" s="150"/>
      <c r="P20" s="121"/>
      <c r="R20" s="121"/>
    </row>
    <row r="21" spans="1:18" ht="15.95" customHeight="1" x14ac:dyDescent="0.2">
      <c r="A21" s="145" t="s">
        <v>14</v>
      </c>
      <c r="B21" s="146">
        <v>3917.1436530000001</v>
      </c>
      <c r="C21" s="147">
        <f t="shared" si="0"/>
        <v>4.7837327227398898</v>
      </c>
      <c r="D21" s="148">
        <v>1850.4994119999999</v>
      </c>
      <c r="E21" s="149">
        <f t="shared" si="1"/>
        <v>4.6894418636403028</v>
      </c>
      <c r="F21" s="148">
        <v>2099.0184119999999</v>
      </c>
      <c r="G21" s="147">
        <f t="shared" si="2"/>
        <v>5.5026163744139431</v>
      </c>
      <c r="H21" s="149">
        <f t="shared" si="3"/>
        <v>13.42983404309237</v>
      </c>
      <c r="I21" s="150"/>
      <c r="P21" s="121"/>
      <c r="R21" s="121"/>
    </row>
    <row r="22" spans="1:18" ht="15.95" customHeight="1" x14ac:dyDescent="0.2">
      <c r="A22" s="145" t="s">
        <v>15</v>
      </c>
      <c r="B22" s="146">
        <v>2861.931321</v>
      </c>
      <c r="C22" s="147">
        <f t="shared" si="0"/>
        <v>3.4950759337142694</v>
      </c>
      <c r="D22" s="148">
        <v>1458.709832</v>
      </c>
      <c r="E22" s="149">
        <f t="shared" si="1"/>
        <v>3.6965885580538158</v>
      </c>
      <c r="F22" s="148">
        <v>1037.6149210000001</v>
      </c>
      <c r="G22" s="147">
        <f t="shared" si="2"/>
        <v>2.7201270946406693</v>
      </c>
      <c r="H22" s="149">
        <f t="shared" si="3"/>
        <v>-28.867626841360732</v>
      </c>
      <c r="I22" s="150"/>
      <c r="P22" s="121"/>
      <c r="R22" s="121"/>
    </row>
    <row r="23" spans="1:18" ht="15.95" customHeight="1" x14ac:dyDescent="0.2">
      <c r="A23" s="145" t="s">
        <v>16</v>
      </c>
      <c r="B23" s="146">
        <v>2462.72856</v>
      </c>
      <c r="C23" s="147">
        <f t="shared" si="0"/>
        <v>3.0075576091459948</v>
      </c>
      <c r="D23" s="148">
        <v>1270.2524960000001</v>
      </c>
      <c r="E23" s="149">
        <f t="shared" si="1"/>
        <v>3.2190095244061538</v>
      </c>
      <c r="F23" s="148">
        <v>1139.4099269999999</v>
      </c>
      <c r="G23" s="147">
        <f t="shared" si="2"/>
        <v>2.9869846236870434</v>
      </c>
      <c r="H23" s="149">
        <f t="shared" si="3"/>
        <v>-10.300516583279375</v>
      </c>
      <c r="I23" s="150"/>
      <c r="P23" s="121"/>
      <c r="R23" s="121"/>
    </row>
    <row r="24" spans="1:18" ht="15.95" customHeight="1" x14ac:dyDescent="0.2">
      <c r="A24" s="145" t="s">
        <v>17</v>
      </c>
      <c r="B24" s="146">
        <v>813.64948479999998</v>
      </c>
      <c r="C24" s="147">
        <f t="shared" si="0"/>
        <v>0.99365303141161365</v>
      </c>
      <c r="D24" s="148">
        <v>419.84896750000001</v>
      </c>
      <c r="E24" s="149">
        <f t="shared" si="1"/>
        <v>1.0639599839011769</v>
      </c>
      <c r="F24" s="148">
        <v>413.36274960000003</v>
      </c>
      <c r="G24" s="147">
        <f t="shared" si="2"/>
        <v>1.0836382480106284</v>
      </c>
      <c r="H24" s="149">
        <f t="shared" si="3"/>
        <v>-1.544893140650629</v>
      </c>
      <c r="I24" s="150"/>
      <c r="P24" s="121"/>
      <c r="R24" s="121"/>
    </row>
    <row r="25" spans="1:18" ht="15.95" customHeight="1" x14ac:dyDescent="0.2">
      <c r="A25" s="145" t="s">
        <v>18</v>
      </c>
      <c r="B25" s="146">
        <v>5127.0939980000003</v>
      </c>
      <c r="C25" s="147">
        <f t="shared" si="0"/>
        <v>6.261360190865557</v>
      </c>
      <c r="D25" s="148">
        <v>2748.4571249999999</v>
      </c>
      <c r="E25" s="149">
        <f t="shared" si="1"/>
        <v>6.9650008094114799</v>
      </c>
      <c r="F25" s="148">
        <v>2325.3568439999999</v>
      </c>
      <c r="G25" s="147">
        <f t="shared" si="2"/>
        <v>6.0959668447872239</v>
      </c>
      <c r="H25" s="149">
        <f t="shared" si="3"/>
        <v>-15.394101554340239</v>
      </c>
      <c r="I25" s="150"/>
      <c r="P25" s="121"/>
      <c r="R25" s="121"/>
    </row>
    <row r="26" spans="1:18" ht="15.95" customHeight="1" x14ac:dyDescent="0.2">
      <c r="A26" s="145" t="s">
        <v>1</v>
      </c>
      <c r="B26" s="146">
        <v>163.32221749999999</v>
      </c>
      <c r="C26" s="147">
        <f t="shared" si="0"/>
        <v>0.19945396580154251</v>
      </c>
      <c r="D26" s="148">
        <v>59.614115840000004</v>
      </c>
      <c r="E26" s="149">
        <f t="shared" si="1"/>
        <v>0.15107107231223402</v>
      </c>
      <c r="F26" s="148">
        <v>118.9678069</v>
      </c>
      <c r="G26" s="147">
        <f t="shared" si="2"/>
        <v>0.31187635064730257</v>
      </c>
      <c r="H26" s="149">
        <f t="shared" si="3"/>
        <v>99.563149136189537</v>
      </c>
      <c r="I26" s="150"/>
      <c r="P26" s="121"/>
      <c r="R26" s="121"/>
    </row>
    <row r="27" spans="1:18" ht="15.95" customHeight="1" x14ac:dyDescent="0.2">
      <c r="A27" s="145" t="s">
        <v>19</v>
      </c>
      <c r="B27" s="146">
        <f>B28-SUM(B8:B26)</f>
        <v>2051.1223533000011</v>
      </c>
      <c r="C27" s="151">
        <f>B27/B$28*100</f>
        <v>2.5048918265506521</v>
      </c>
      <c r="D27" s="146">
        <f>D28-SUM(D8:D26)</f>
        <v>1077.341078559999</v>
      </c>
      <c r="E27" s="149">
        <f t="shared" si="1"/>
        <v>2.7301431832168861</v>
      </c>
      <c r="F27" s="146">
        <f>F28-SUM(F8:F26)</f>
        <v>469.24194620000344</v>
      </c>
      <c r="G27" s="147">
        <f t="shared" si="2"/>
        <v>1.2301266163081213</v>
      </c>
      <c r="H27" s="149">
        <f t="shared" si="3"/>
        <v>-56.444439413077617</v>
      </c>
      <c r="I27" s="150"/>
      <c r="P27" s="121"/>
      <c r="R27" s="121"/>
    </row>
    <row r="28" spans="1:18" ht="21.95" customHeight="1" thickBot="1" x14ac:dyDescent="0.25">
      <c r="A28" s="152" t="s">
        <v>26</v>
      </c>
      <c r="B28" s="153">
        <f>81884667895
/1000000</f>
        <v>81884.667895000006</v>
      </c>
      <c r="C28" s="154">
        <f>SUM(C8:C27)</f>
        <v>99.999999999999972</v>
      </c>
      <c r="D28" s="155">
        <f>39460973519
/1000000</f>
        <v>39460.973518999999</v>
      </c>
      <c r="E28" s="156">
        <f>SUM(E8:E27)</f>
        <v>100.00000000000001</v>
      </c>
      <c r="F28" s="155">
        <f>38145824989
/1000000</f>
        <v>38145.824989000001</v>
      </c>
      <c r="G28" s="154">
        <f>SUM(G8:G27)</f>
        <v>100.00000000000003</v>
      </c>
      <c r="H28" s="156">
        <f t="shared" si="3"/>
        <v>-3.3327827793370801</v>
      </c>
    </row>
    <row r="29" spans="1:18" x14ac:dyDescent="0.2">
      <c r="C29" s="121"/>
      <c r="D29" s="121"/>
      <c r="F29" s="121"/>
    </row>
    <row r="30" spans="1:18" x14ac:dyDescent="0.2">
      <c r="D30" s="121"/>
      <c r="F30" s="121"/>
    </row>
    <row r="31" spans="1:18" x14ac:dyDescent="0.2">
      <c r="D31" s="121"/>
      <c r="F31" s="121"/>
    </row>
    <row r="32" spans="1:18" x14ac:dyDescent="0.2">
      <c r="D32" s="121"/>
      <c r="F32" s="121"/>
    </row>
    <row r="33" spans="6:6" x14ac:dyDescent="0.2">
      <c r="F33" s="121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A3" sqref="A3"/>
    </sheetView>
  </sheetViews>
  <sheetFormatPr defaultRowHeight="12.75" x14ac:dyDescent="0.2"/>
  <cols>
    <col min="1" max="1" width="34.7109375" style="2" customWidth="1"/>
    <col min="2" max="2" width="9.140625" style="13" customWidth="1"/>
    <col min="3" max="3" width="7" style="2" customWidth="1"/>
    <col min="4" max="4" width="9.140625" style="2"/>
    <col min="5" max="5" width="7" style="2" customWidth="1"/>
    <col min="6" max="6" width="9.140625" style="2"/>
    <col min="7" max="7" width="7" style="2" customWidth="1"/>
    <col min="8" max="8" width="10.7109375" style="2" customWidth="1"/>
  </cols>
  <sheetData>
    <row r="1" spans="1:10" x14ac:dyDescent="0.2">
      <c r="A1" s="12" t="s">
        <v>57</v>
      </c>
    </row>
    <row r="2" spans="1:10" x14ac:dyDescent="0.2">
      <c r="A2" s="12" t="s">
        <v>58</v>
      </c>
      <c r="C2" s="13"/>
    </row>
    <row r="3" spans="1:10" ht="13.5" thickBot="1" x14ac:dyDescent="0.25">
      <c r="A3" s="3"/>
    </row>
    <row r="4" spans="1:10" ht="15.95" customHeight="1" thickBot="1" x14ac:dyDescent="0.25">
      <c r="A4" s="14"/>
      <c r="B4" s="15">
        <v>2022</v>
      </c>
      <c r="C4" s="16"/>
      <c r="D4" s="15" t="s">
        <v>55</v>
      </c>
      <c r="E4" s="16"/>
      <c r="F4" s="15" t="s">
        <v>56</v>
      </c>
      <c r="G4" s="17"/>
      <c r="H4" s="18"/>
    </row>
    <row r="5" spans="1:10" x14ac:dyDescent="0.2">
      <c r="A5" s="19"/>
      <c r="B5" s="20" t="s">
        <v>42</v>
      </c>
      <c r="C5" s="21" t="s">
        <v>20</v>
      </c>
      <c r="D5" s="22" t="s">
        <v>42</v>
      </c>
      <c r="E5" s="23" t="s">
        <v>20</v>
      </c>
      <c r="F5" s="22" t="s">
        <v>42</v>
      </c>
      <c r="G5" s="24" t="s">
        <v>20</v>
      </c>
      <c r="H5" s="25" t="s">
        <v>21</v>
      </c>
    </row>
    <row r="6" spans="1:10" x14ac:dyDescent="0.2">
      <c r="A6" s="19" t="s">
        <v>23</v>
      </c>
      <c r="B6" s="26" t="s">
        <v>43</v>
      </c>
      <c r="C6" s="21" t="s">
        <v>22</v>
      </c>
      <c r="D6" s="27" t="s">
        <v>43</v>
      </c>
      <c r="E6" s="21" t="s">
        <v>22</v>
      </c>
      <c r="F6" s="27" t="s">
        <v>43</v>
      </c>
      <c r="G6" s="24" t="s">
        <v>22</v>
      </c>
      <c r="H6" s="25" t="s">
        <v>33</v>
      </c>
    </row>
    <row r="7" spans="1:10" x14ac:dyDescent="0.2">
      <c r="A7" s="28"/>
      <c r="B7" s="29" t="s">
        <v>24</v>
      </c>
      <c r="C7" s="30" t="s">
        <v>25</v>
      </c>
      <c r="D7" s="31" t="s">
        <v>24</v>
      </c>
      <c r="E7" s="30" t="s">
        <v>25</v>
      </c>
      <c r="F7" s="31" t="s">
        <v>24</v>
      </c>
      <c r="G7" s="32" t="s">
        <v>25</v>
      </c>
      <c r="H7" s="33" t="s">
        <v>25</v>
      </c>
    </row>
    <row r="8" spans="1:10" ht="18" customHeight="1" x14ac:dyDescent="0.2">
      <c r="A8" s="34" t="s">
        <v>0</v>
      </c>
      <c r="B8" s="35">
        <v>52475.847264999997</v>
      </c>
      <c r="C8" s="36">
        <f t="shared" ref="C8:C27" si="0">B8/B$28*100</f>
        <v>56.74943262407799</v>
      </c>
      <c r="D8" s="37">
        <v>25624.407050000002</v>
      </c>
      <c r="E8" s="36">
        <f t="shared" ref="E8:E27" si="1">D8/D$28*100</f>
        <v>55.613209345241501</v>
      </c>
      <c r="F8" s="37">
        <v>22243.225474999999</v>
      </c>
      <c r="G8" s="38">
        <f t="shared" ref="G8:G27" si="2">F8/F$28*100</f>
        <v>56.910403429701205</v>
      </c>
      <c r="H8" s="36">
        <f>F8/D8*100-100</f>
        <v>-13.195160256400953</v>
      </c>
      <c r="I8" s="4"/>
      <c r="J8" s="10"/>
    </row>
    <row r="9" spans="1:10" ht="15.95" customHeight="1" x14ac:dyDescent="0.2">
      <c r="A9" s="34" t="s">
        <v>2</v>
      </c>
      <c r="B9" s="35">
        <v>5797.8977590000004</v>
      </c>
      <c r="C9" s="36">
        <f t="shared" si="0"/>
        <v>6.2700732886520889</v>
      </c>
      <c r="D9" s="37">
        <v>3283.2894630000001</v>
      </c>
      <c r="E9" s="36">
        <f t="shared" si="1"/>
        <v>7.1257947116807356</v>
      </c>
      <c r="F9" s="37">
        <v>2149.604448</v>
      </c>
      <c r="G9" s="38">
        <f t="shared" si="2"/>
        <v>5.4998703532208912</v>
      </c>
      <c r="H9" s="36">
        <f t="shared" ref="H9:H28" si="3">F9/D9*100-100</f>
        <v>-34.528938973420026</v>
      </c>
      <c r="I9" s="4"/>
      <c r="J9" s="10"/>
    </row>
    <row r="10" spans="1:10" ht="15.95" customHeight="1" x14ac:dyDescent="0.2">
      <c r="A10" s="34" t="s">
        <v>3</v>
      </c>
      <c r="B10" s="35">
        <v>2962.5145550000002</v>
      </c>
      <c r="C10" s="36">
        <f t="shared" si="0"/>
        <v>3.2037790507282606</v>
      </c>
      <c r="D10" s="37">
        <v>1447.7858229999999</v>
      </c>
      <c r="E10" s="36">
        <f t="shared" si="1"/>
        <v>3.1421611397471052</v>
      </c>
      <c r="F10" s="37">
        <v>1150.826235</v>
      </c>
      <c r="G10" s="38">
        <f t="shared" si="2"/>
        <v>2.9444464061628688</v>
      </c>
      <c r="H10" s="36">
        <f t="shared" si="3"/>
        <v>-20.511292712112706</v>
      </c>
      <c r="I10" s="4"/>
      <c r="J10" s="10"/>
    </row>
    <row r="11" spans="1:10" ht="15.95" customHeight="1" x14ac:dyDescent="0.2">
      <c r="A11" s="34" t="s">
        <v>4</v>
      </c>
      <c r="B11" s="35">
        <v>1096.090121</v>
      </c>
      <c r="C11" s="36">
        <f t="shared" si="0"/>
        <v>1.1853547053273479</v>
      </c>
      <c r="D11" s="37">
        <v>567.22122779999995</v>
      </c>
      <c r="E11" s="36">
        <f t="shared" si="1"/>
        <v>1.2310525986085721</v>
      </c>
      <c r="F11" s="37">
        <v>527.23464990000002</v>
      </c>
      <c r="G11" s="38">
        <f t="shared" si="2"/>
        <v>1.3489561872063105</v>
      </c>
      <c r="H11" s="36">
        <f t="shared" si="3"/>
        <v>-7.0495559651549229</v>
      </c>
      <c r="I11" s="4"/>
      <c r="J11" s="10"/>
    </row>
    <row r="12" spans="1:10" ht="15.95" customHeight="1" x14ac:dyDescent="0.2">
      <c r="A12" s="34" t="s">
        <v>5</v>
      </c>
      <c r="B12" s="35">
        <v>4759.5397659999999</v>
      </c>
      <c r="C12" s="36">
        <f t="shared" si="0"/>
        <v>5.1471523634147633</v>
      </c>
      <c r="D12" s="37">
        <v>2363.6894160000002</v>
      </c>
      <c r="E12" s="36">
        <f t="shared" si="1"/>
        <v>5.1299666783563538</v>
      </c>
      <c r="F12" s="37">
        <v>2059.667602</v>
      </c>
      <c r="G12" s="38">
        <f t="shared" si="2"/>
        <v>5.2697624403731069</v>
      </c>
      <c r="H12" s="36">
        <f t="shared" si="3"/>
        <v>-12.862172667104772</v>
      </c>
      <c r="I12" s="4"/>
      <c r="J12" s="10"/>
    </row>
    <row r="13" spans="1:10" ht="15.95" customHeight="1" x14ac:dyDescent="0.2">
      <c r="A13" s="34" t="s">
        <v>6</v>
      </c>
      <c r="B13" s="35">
        <v>1382.0415559999999</v>
      </c>
      <c r="C13" s="36">
        <f t="shared" si="0"/>
        <v>1.494593765581917</v>
      </c>
      <c r="D13" s="37">
        <v>692.92183190000003</v>
      </c>
      <c r="E13" s="36">
        <f t="shared" si="1"/>
        <v>1.5038633605120997</v>
      </c>
      <c r="F13" s="37">
        <v>579.6183827000001</v>
      </c>
      <c r="G13" s="38">
        <f t="shared" si="2"/>
        <v>1.4829825841491611</v>
      </c>
      <c r="H13" s="36">
        <f t="shared" si="3"/>
        <v>-16.35154846966222</v>
      </c>
      <c r="I13" s="4"/>
      <c r="J13" s="10"/>
    </row>
    <row r="14" spans="1:10" ht="15.95" customHeight="1" x14ac:dyDescent="0.2">
      <c r="A14" s="34" t="s">
        <v>7</v>
      </c>
      <c r="B14" s="35">
        <v>1110.771653</v>
      </c>
      <c r="C14" s="36">
        <f t="shared" si="0"/>
        <v>1.2012318879642434</v>
      </c>
      <c r="D14" s="37">
        <v>550.57540189999997</v>
      </c>
      <c r="E14" s="36">
        <f t="shared" si="1"/>
        <v>1.1949257997056821</v>
      </c>
      <c r="F14" s="37">
        <v>345.3622226</v>
      </c>
      <c r="G14" s="38">
        <f t="shared" si="2"/>
        <v>0.88362649740861243</v>
      </c>
      <c r="H14" s="36">
        <f t="shared" si="3"/>
        <v>-37.272493211978343</v>
      </c>
      <c r="I14" s="4"/>
      <c r="J14" s="10"/>
    </row>
    <row r="15" spans="1:10" ht="15.95" customHeight="1" x14ac:dyDescent="0.2">
      <c r="A15" s="34" t="s">
        <v>8</v>
      </c>
      <c r="B15" s="35">
        <v>517.20894829999997</v>
      </c>
      <c r="C15" s="36">
        <f t="shared" si="0"/>
        <v>0.55932997548183727</v>
      </c>
      <c r="D15" s="37">
        <v>243.1891421</v>
      </c>
      <c r="E15" s="36">
        <f t="shared" si="1"/>
        <v>0.52779869769111332</v>
      </c>
      <c r="F15" s="37">
        <v>259.76089769999999</v>
      </c>
      <c r="G15" s="38">
        <f t="shared" si="2"/>
        <v>0.66461123185500337</v>
      </c>
      <c r="H15" s="36">
        <f t="shared" si="3"/>
        <v>6.8143484766213902</v>
      </c>
      <c r="I15" s="4"/>
      <c r="J15" s="10"/>
    </row>
    <row r="16" spans="1:10" ht="15.95" customHeight="1" x14ac:dyDescent="0.2">
      <c r="A16" s="34" t="s">
        <v>9</v>
      </c>
      <c r="B16" s="35">
        <v>315.84511139999995</v>
      </c>
      <c r="C16" s="36">
        <f t="shared" si="0"/>
        <v>0.34156725052048004</v>
      </c>
      <c r="D16" s="37">
        <v>151.77275209999999</v>
      </c>
      <c r="E16" s="36">
        <f t="shared" si="1"/>
        <v>0.32939571319527339</v>
      </c>
      <c r="F16" s="37">
        <v>158.11614469999998</v>
      </c>
      <c r="G16" s="38">
        <f t="shared" si="2"/>
        <v>0.4045480541362903</v>
      </c>
      <c r="H16" s="36">
        <f t="shared" si="3"/>
        <v>4.1795332246597638</v>
      </c>
      <c r="I16" s="4"/>
      <c r="J16" s="10"/>
    </row>
    <row r="17" spans="1:10" ht="15.95" customHeight="1" x14ac:dyDescent="0.2">
      <c r="A17" s="34" t="s">
        <v>10</v>
      </c>
      <c r="B17" s="35">
        <v>654.72812150000004</v>
      </c>
      <c r="C17" s="36">
        <f t="shared" si="0"/>
        <v>0.70804858529526016</v>
      </c>
      <c r="D17" s="37">
        <v>327.2116517</v>
      </c>
      <c r="E17" s="36">
        <f t="shared" si="1"/>
        <v>0.71015458233576367</v>
      </c>
      <c r="F17" s="37">
        <v>264.93539069999997</v>
      </c>
      <c r="G17" s="38">
        <f t="shared" si="2"/>
        <v>0.67785043066208039</v>
      </c>
      <c r="H17" s="36">
        <f t="shared" si="3"/>
        <v>-19.032409352310367</v>
      </c>
      <c r="I17" s="4"/>
      <c r="J17" s="10"/>
    </row>
    <row r="18" spans="1:10" ht="15.95" customHeight="1" x14ac:dyDescent="0.2">
      <c r="A18" s="34" t="s">
        <v>11</v>
      </c>
      <c r="B18" s="35">
        <v>442.9450635</v>
      </c>
      <c r="C18" s="36">
        <f t="shared" si="0"/>
        <v>0.47901810732700317</v>
      </c>
      <c r="D18" s="37">
        <v>224.28130669999999</v>
      </c>
      <c r="E18" s="36">
        <f t="shared" si="1"/>
        <v>0.48676261024863066</v>
      </c>
      <c r="F18" s="37">
        <v>177.78963019999998</v>
      </c>
      <c r="G18" s="38">
        <f t="shared" si="2"/>
        <v>0.45488364948111859</v>
      </c>
      <c r="H18" s="36">
        <f t="shared" si="3"/>
        <v>-20.729180324505407</v>
      </c>
      <c r="I18" s="4"/>
      <c r="J18" s="10"/>
    </row>
    <row r="19" spans="1:10" ht="15.95" customHeight="1" x14ac:dyDescent="0.2">
      <c r="A19" s="34" t="s">
        <v>12</v>
      </c>
      <c r="B19" s="35">
        <v>1232.843975</v>
      </c>
      <c r="C19" s="36">
        <f t="shared" si="0"/>
        <v>1.3332456690399468</v>
      </c>
      <c r="D19" s="37">
        <v>605.71365329999992</v>
      </c>
      <c r="E19" s="36">
        <f t="shared" si="1"/>
        <v>1.3145935489751723</v>
      </c>
      <c r="F19" s="37">
        <v>644.14586370000006</v>
      </c>
      <c r="G19" s="38">
        <f t="shared" si="2"/>
        <v>1.6480793674434633</v>
      </c>
      <c r="H19" s="36">
        <f t="shared" si="3"/>
        <v>6.3449470208599195</v>
      </c>
      <c r="I19" s="4"/>
      <c r="J19" s="10"/>
    </row>
    <row r="20" spans="1:10" ht="15.95" customHeight="1" x14ac:dyDescent="0.2">
      <c r="A20" s="34" t="s">
        <v>13</v>
      </c>
      <c r="B20" s="35">
        <v>941.74724620000006</v>
      </c>
      <c r="C20" s="36">
        <f t="shared" si="0"/>
        <v>1.0184422869296552</v>
      </c>
      <c r="D20" s="37">
        <v>485.58302119999996</v>
      </c>
      <c r="E20" s="36">
        <f t="shared" si="1"/>
        <v>1.0538714187531</v>
      </c>
      <c r="F20" s="37">
        <v>394.45166549999999</v>
      </c>
      <c r="G20" s="38">
        <f t="shared" si="2"/>
        <v>1.0092242890921175</v>
      </c>
      <c r="H20" s="36">
        <f t="shared" si="3"/>
        <v>-18.76740983957616</v>
      </c>
      <c r="I20" s="4"/>
      <c r="J20" s="10"/>
    </row>
    <row r="21" spans="1:10" ht="15.95" customHeight="1" x14ac:dyDescent="0.2">
      <c r="A21" s="34" t="s">
        <v>14</v>
      </c>
      <c r="B21" s="35">
        <v>2299.718969</v>
      </c>
      <c r="C21" s="36">
        <f t="shared" si="0"/>
        <v>2.4870059939484732</v>
      </c>
      <c r="D21" s="37">
        <v>1143.060784</v>
      </c>
      <c r="E21" s="36">
        <f t="shared" si="1"/>
        <v>2.4808097432610787</v>
      </c>
      <c r="F21" s="37">
        <v>1196.2331409999999</v>
      </c>
      <c r="G21" s="38">
        <f t="shared" si="2"/>
        <v>3.0606222432445418</v>
      </c>
      <c r="H21" s="36">
        <f t="shared" si="3"/>
        <v>4.6517523603539104</v>
      </c>
      <c r="I21" s="4"/>
      <c r="J21" s="10"/>
    </row>
    <row r="22" spans="1:10" ht="15.95" customHeight="1" x14ac:dyDescent="0.2">
      <c r="A22" s="34" t="s">
        <v>15</v>
      </c>
      <c r="B22" s="35">
        <v>3553.8171470000002</v>
      </c>
      <c r="C22" s="36">
        <f t="shared" si="0"/>
        <v>3.8432367889843078</v>
      </c>
      <c r="D22" s="37">
        <v>1698.201112</v>
      </c>
      <c r="E22" s="36">
        <f t="shared" si="1"/>
        <v>3.6856429016170313</v>
      </c>
      <c r="F22" s="37">
        <v>1253.0630249999999</v>
      </c>
      <c r="G22" s="38">
        <f t="shared" si="2"/>
        <v>3.2060243401184048</v>
      </c>
      <c r="H22" s="36">
        <f t="shared" si="3"/>
        <v>-26.212330439223024</v>
      </c>
      <c r="I22" s="4"/>
      <c r="J22" s="10"/>
    </row>
    <row r="23" spans="1:10" ht="15.95" customHeight="1" x14ac:dyDescent="0.2">
      <c r="A23" s="34" t="s">
        <v>16</v>
      </c>
      <c r="B23" s="35">
        <v>2784.7517590000002</v>
      </c>
      <c r="C23" s="36">
        <f t="shared" si="0"/>
        <v>3.0115394140107017</v>
      </c>
      <c r="D23" s="37">
        <v>1331.9258299999999</v>
      </c>
      <c r="E23" s="36">
        <f t="shared" si="1"/>
        <v>2.8907076706824535</v>
      </c>
      <c r="F23" s="37">
        <v>1011.545919</v>
      </c>
      <c r="G23" s="38">
        <f t="shared" si="2"/>
        <v>2.5880907606075443</v>
      </c>
      <c r="H23" s="36">
        <f t="shared" si="3"/>
        <v>-24.053885267770497</v>
      </c>
      <c r="I23" s="4"/>
      <c r="J23" s="10"/>
    </row>
    <row r="24" spans="1:10" ht="15.95" customHeight="1" x14ac:dyDescent="0.2">
      <c r="A24" s="34" t="s">
        <v>17</v>
      </c>
      <c r="B24" s="35">
        <v>110.4630928</v>
      </c>
      <c r="C24" s="36">
        <f t="shared" si="0"/>
        <v>0.11945910678953331</v>
      </c>
      <c r="D24" s="37">
        <v>51.435550990000003</v>
      </c>
      <c r="E24" s="36">
        <f t="shared" si="1"/>
        <v>0.11163169783453444</v>
      </c>
      <c r="F24" s="37">
        <v>54.614860700000001</v>
      </c>
      <c r="G24" s="38">
        <f t="shared" si="2"/>
        <v>0.13973484912011996</v>
      </c>
      <c r="H24" s="36">
        <f t="shared" si="3"/>
        <v>6.1811522357719326</v>
      </c>
      <c r="I24" s="4"/>
      <c r="J24" s="10"/>
    </row>
    <row r="25" spans="1:10" ht="15.95" customHeight="1" x14ac:dyDescent="0.2">
      <c r="A25" s="34" t="s">
        <v>18</v>
      </c>
      <c r="B25" s="35">
        <v>2996.4627479999999</v>
      </c>
      <c r="C25" s="36">
        <f t="shared" si="0"/>
        <v>3.2404919537450292</v>
      </c>
      <c r="D25" s="37">
        <v>1789.8236999999999</v>
      </c>
      <c r="E25" s="36">
        <f t="shared" si="1"/>
        <v>3.8844934021282933</v>
      </c>
      <c r="F25" s="37">
        <v>1303.953426</v>
      </c>
      <c r="G25" s="38">
        <f t="shared" si="2"/>
        <v>3.3362299730588436</v>
      </c>
      <c r="H25" s="36">
        <f t="shared" si="3"/>
        <v>-27.146264405818286</v>
      </c>
      <c r="I25" s="4"/>
      <c r="J25" s="10"/>
    </row>
    <row r="26" spans="1:10" ht="15.95" customHeight="1" x14ac:dyDescent="0.2">
      <c r="A26" s="34" t="s">
        <v>1</v>
      </c>
      <c r="B26" s="35">
        <v>1097.66282</v>
      </c>
      <c r="C26" s="36">
        <f t="shared" si="0"/>
        <v>1.1870554835060736</v>
      </c>
      <c r="D26" s="37">
        <v>444.24474380000004</v>
      </c>
      <c r="E26" s="36">
        <f t="shared" si="1"/>
        <v>0.9641540539558584</v>
      </c>
      <c r="F26" s="37">
        <v>134.49936390000002</v>
      </c>
      <c r="G26" s="38">
        <f t="shared" si="2"/>
        <v>0.34412334079831519</v>
      </c>
      <c r="H26" s="36">
        <f t="shared" si="3"/>
        <v>-69.724039332572971</v>
      </c>
      <c r="I26" s="4"/>
      <c r="J26" s="10"/>
    </row>
    <row r="27" spans="1:10" ht="15.95" customHeight="1" x14ac:dyDescent="0.2">
      <c r="A27" s="34" t="s">
        <v>19</v>
      </c>
      <c r="B27" s="35">
        <f>B28-SUM(B8:B26)</f>
        <v>5936.4801453000109</v>
      </c>
      <c r="C27" s="36">
        <f t="shared" si="0"/>
        <v>6.4199416986751094</v>
      </c>
      <c r="D27" s="35">
        <f>D28-SUM(D8:D26)</f>
        <v>3049.7828995099917</v>
      </c>
      <c r="E27" s="36">
        <f t="shared" si="1"/>
        <v>6.6190103254696302</v>
      </c>
      <c r="F27" s="35">
        <f>F28-SUM(F8:F26)</f>
        <v>3175.9902016999986</v>
      </c>
      <c r="G27" s="38">
        <f t="shared" si="2"/>
        <v>8.1259295721599933</v>
      </c>
      <c r="H27" s="36">
        <f t="shared" si="3"/>
        <v>4.1382388959648466</v>
      </c>
      <c r="I27" s="4"/>
      <c r="J27" s="10"/>
    </row>
    <row r="28" spans="1:10" ht="21.95" customHeight="1" thickBot="1" x14ac:dyDescent="0.25">
      <c r="A28" s="39" t="s">
        <v>26</v>
      </c>
      <c r="B28" s="40">
        <f>92469377822/1000000</f>
        <v>92469.377821999995</v>
      </c>
      <c r="C28" s="41">
        <f>SUM(C8:C27)</f>
        <v>100</v>
      </c>
      <c r="D28" s="42">
        <f>(46076116361
/1000000)</f>
        <v>46076.116361</v>
      </c>
      <c r="E28" s="41">
        <f>SUM(E8:E27)</f>
        <v>99.999999999999986</v>
      </c>
      <c r="F28" s="42">
        <f>(39084638545
/1000000)</f>
        <v>39084.638545000002</v>
      </c>
      <c r="G28" s="43">
        <f>SUM(G8:G27)</f>
        <v>99.999999999999972</v>
      </c>
      <c r="H28" s="41">
        <f t="shared" si="3"/>
        <v>-15.173756748990598</v>
      </c>
    </row>
    <row r="29" spans="1:10" x14ac:dyDescent="0.2">
      <c r="C29" s="13"/>
      <c r="D29" s="13"/>
      <c r="F29" s="13"/>
    </row>
    <row r="30" spans="1:10" x14ac:dyDescent="0.2">
      <c r="D30" s="13"/>
      <c r="F30" s="13"/>
    </row>
    <row r="31" spans="1:10" x14ac:dyDescent="0.2">
      <c r="D31" s="13"/>
      <c r="F31" s="13"/>
    </row>
    <row r="32" spans="1:10" x14ac:dyDescent="0.2">
      <c r="F32" s="13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activeCell="A3" sqref="A3"/>
    </sheetView>
  </sheetViews>
  <sheetFormatPr defaultRowHeight="12.75" x14ac:dyDescent="0.2"/>
  <cols>
    <col min="1" max="1" width="35" customWidth="1"/>
    <col min="2" max="2" width="8.7109375" customWidth="1"/>
    <col min="3" max="3" width="9.7109375" customWidth="1"/>
    <col min="4" max="4" width="8.28515625" customWidth="1"/>
    <col min="5" max="5" width="7.7109375" customWidth="1"/>
    <col min="6" max="6" width="8.7109375" customWidth="1"/>
    <col min="7" max="7" width="9.7109375" customWidth="1"/>
    <col min="8" max="8" width="8.28515625" customWidth="1"/>
    <col min="9" max="9" width="7.7109375" customWidth="1"/>
    <col min="10" max="10" width="8.7109375" customWidth="1"/>
    <col min="11" max="11" width="9.7109375" customWidth="1"/>
    <col min="12" max="12" width="8.28515625" customWidth="1"/>
    <col min="13" max="13" width="7.7109375" customWidth="1"/>
  </cols>
  <sheetData>
    <row r="1" spans="1:15" x14ac:dyDescent="0.2">
      <c r="A1" s="157" t="s">
        <v>71</v>
      </c>
      <c r="B1" s="158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">
      <c r="A2" s="157" t="s">
        <v>72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3.5" thickBot="1" x14ac:dyDescent="0.25">
      <c r="A3" s="159" t="s">
        <v>73</v>
      </c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ht="15.95" customHeight="1" thickBot="1" x14ac:dyDescent="0.25">
      <c r="A4" s="49"/>
      <c r="B4" s="50">
        <v>2022</v>
      </c>
      <c r="C4" s="51"/>
      <c r="D4" s="51"/>
      <c r="E4" s="52"/>
      <c r="F4" s="53" t="s">
        <v>55</v>
      </c>
      <c r="G4" s="51"/>
      <c r="H4" s="51"/>
      <c r="I4" s="51"/>
      <c r="J4" s="54" t="s">
        <v>56</v>
      </c>
      <c r="K4" s="51"/>
      <c r="L4" s="51"/>
      <c r="M4" s="52"/>
    </row>
    <row r="5" spans="1:15" x14ac:dyDescent="0.2">
      <c r="A5" s="55"/>
      <c r="B5" s="56" t="s">
        <v>69</v>
      </c>
      <c r="C5" s="168" t="s">
        <v>54</v>
      </c>
      <c r="D5" s="168"/>
      <c r="E5" s="169"/>
      <c r="F5" s="59" t="s">
        <v>69</v>
      </c>
      <c r="G5" s="168" t="s">
        <v>54</v>
      </c>
      <c r="H5" s="168"/>
      <c r="I5" s="168"/>
      <c r="J5" s="56" t="s">
        <v>69</v>
      </c>
      <c r="K5" s="168" t="s">
        <v>54</v>
      </c>
      <c r="L5" s="168"/>
      <c r="M5" s="169"/>
    </row>
    <row r="6" spans="1:15" x14ac:dyDescent="0.2">
      <c r="A6" s="55"/>
      <c r="B6" s="56" t="s">
        <v>70</v>
      </c>
      <c r="C6" s="57" t="s">
        <v>27</v>
      </c>
      <c r="D6" s="57" t="s">
        <v>28</v>
      </c>
      <c r="E6" s="58" t="s">
        <v>29</v>
      </c>
      <c r="F6" s="59" t="s">
        <v>70</v>
      </c>
      <c r="G6" s="57" t="s">
        <v>27</v>
      </c>
      <c r="H6" s="57" t="s">
        <v>28</v>
      </c>
      <c r="I6" s="57" t="s">
        <v>29</v>
      </c>
      <c r="J6" s="56" t="s">
        <v>70</v>
      </c>
      <c r="K6" s="57" t="s">
        <v>27</v>
      </c>
      <c r="L6" s="57" t="s">
        <v>28</v>
      </c>
      <c r="M6" s="58" t="s">
        <v>29</v>
      </c>
    </row>
    <row r="7" spans="1:15" x14ac:dyDescent="0.2">
      <c r="A7" s="62" t="s">
        <v>23</v>
      </c>
      <c r="B7" s="56" t="s">
        <v>24</v>
      </c>
      <c r="C7" s="57" t="s">
        <v>32</v>
      </c>
      <c r="D7" s="57" t="s">
        <v>30</v>
      </c>
      <c r="E7" s="58" t="s">
        <v>31</v>
      </c>
      <c r="F7" s="59" t="s">
        <v>24</v>
      </c>
      <c r="G7" s="57" t="s">
        <v>32</v>
      </c>
      <c r="H7" s="57" t="s">
        <v>30</v>
      </c>
      <c r="I7" s="57" t="s">
        <v>31</v>
      </c>
      <c r="J7" s="56" t="s">
        <v>24</v>
      </c>
      <c r="K7" s="57" t="s">
        <v>32</v>
      </c>
      <c r="L7" s="57" t="s">
        <v>30</v>
      </c>
      <c r="M7" s="58" t="s">
        <v>31</v>
      </c>
    </row>
    <row r="8" spans="1:15" x14ac:dyDescent="0.2">
      <c r="A8" s="63"/>
      <c r="B8" s="64"/>
      <c r="C8" s="65" t="s">
        <v>25</v>
      </c>
      <c r="D8" s="65" t="s">
        <v>25</v>
      </c>
      <c r="E8" s="66" t="s">
        <v>25</v>
      </c>
      <c r="F8" s="65"/>
      <c r="G8" s="65" t="s">
        <v>25</v>
      </c>
      <c r="H8" s="65" t="s">
        <v>25</v>
      </c>
      <c r="I8" s="65" t="s">
        <v>25</v>
      </c>
      <c r="J8" s="64"/>
      <c r="K8" s="65" t="s">
        <v>25</v>
      </c>
      <c r="L8" s="65" t="s">
        <v>25</v>
      </c>
      <c r="M8" s="66" t="s">
        <v>25</v>
      </c>
    </row>
    <row r="9" spans="1:15" ht="18" customHeight="1" x14ac:dyDescent="0.2">
      <c r="A9" s="67" t="s">
        <v>0</v>
      </c>
      <c r="B9" s="68">
        <v>23876.509784999998</v>
      </c>
      <c r="C9" s="6">
        <v>67.570443065822801</v>
      </c>
      <c r="D9" s="6">
        <v>16.591789186143274</v>
      </c>
      <c r="E9" s="7">
        <v>15.837767748033945</v>
      </c>
      <c r="F9" s="69">
        <v>11316.717732999999</v>
      </c>
      <c r="G9" s="6">
        <v>67.787940779241836</v>
      </c>
      <c r="H9" s="6">
        <v>17.531162619835573</v>
      </c>
      <c r="I9" s="6">
        <v>14.68089660092258</v>
      </c>
      <c r="J9" s="68">
        <v>11389.839373999999</v>
      </c>
      <c r="K9" s="6">
        <v>68.328847994369994</v>
      </c>
      <c r="L9" s="6">
        <v>15.708434463036763</v>
      </c>
      <c r="M9" s="7">
        <v>15.962717542593245</v>
      </c>
      <c r="N9" s="160"/>
      <c r="O9" s="160"/>
    </row>
    <row r="10" spans="1:15" ht="15.95" customHeight="1" x14ac:dyDescent="0.2">
      <c r="A10" s="67" t="s">
        <v>2</v>
      </c>
      <c r="B10" s="68">
        <v>8734.0292150000005</v>
      </c>
      <c r="C10" s="6">
        <v>93.861496645598152</v>
      </c>
      <c r="D10" s="6">
        <v>4.9572365996460128</v>
      </c>
      <c r="E10" s="7">
        <v>1.1812667547558282</v>
      </c>
      <c r="F10" s="69">
        <v>4203.8177130000004</v>
      </c>
      <c r="G10" s="6">
        <v>93.70558664708787</v>
      </c>
      <c r="H10" s="6">
        <v>5.1332635310880095</v>
      </c>
      <c r="I10" s="6">
        <v>1.1611498218241219</v>
      </c>
      <c r="J10" s="68">
        <v>3255.316785</v>
      </c>
      <c r="K10" s="6">
        <v>91.341884298706177</v>
      </c>
      <c r="L10" s="6">
        <v>6.8269859011584995</v>
      </c>
      <c r="M10" s="7">
        <v>1.8311298001353238</v>
      </c>
      <c r="N10" s="160"/>
      <c r="O10" s="160"/>
    </row>
    <row r="11" spans="1:15" ht="15.95" customHeight="1" x14ac:dyDescent="0.2">
      <c r="A11" s="67" t="s">
        <v>3</v>
      </c>
      <c r="B11" s="68">
        <v>6587.4848739999998</v>
      </c>
      <c r="C11" s="6">
        <v>69.947349998674611</v>
      </c>
      <c r="D11" s="6">
        <v>28.762432917506469</v>
      </c>
      <c r="E11" s="7">
        <v>1.290217083818908</v>
      </c>
      <c r="F11" s="69">
        <v>3052.9121089999999</v>
      </c>
      <c r="G11" s="6">
        <v>69.077523840274665</v>
      </c>
      <c r="H11" s="6">
        <v>29.822118851054469</v>
      </c>
      <c r="I11" s="6">
        <v>1.1003573086708727</v>
      </c>
      <c r="J11" s="68">
        <v>2722.6379259999999</v>
      </c>
      <c r="K11" s="6">
        <v>72.110646036828655</v>
      </c>
      <c r="L11" s="6">
        <v>26.17214882378099</v>
      </c>
      <c r="M11" s="7">
        <v>1.7172051393903487</v>
      </c>
      <c r="N11" s="160"/>
      <c r="O11" s="160"/>
    </row>
    <row r="12" spans="1:15" ht="15.95" customHeight="1" x14ac:dyDescent="0.2">
      <c r="A12" s="67" t="s">
        <v>4</v>
      </c>
      <c r="B12" s="68">
        <v>1913.334255</v>
      </c>
      <c r="C12" s="6">
        <v>89.709488200864854</v>
      </c>
      <c r="D12" s="6">
        <v>2.2765558898364029</v>
      </c>
      <c r="E12" s="7">
        <v>8.0139559092987511</v>
      </c>
      <c r="F12" s="69">
        <v>998.6766902999999</v>
      </c>
      <c r="G12" s="6">
        <v>92.244829977361448</v>
      </c>
      <c r="H12" s="6">
        <v>2.2252266690135523</v>
      </c>
      <c r="I12" s="6">
        <v>5.5299433536250033</v>
      </c>
      <c r="J12" s="68">
        <v>962.53735340000003</v>
      </c>
      <c r="K12" s="6">
        <v>90.124884313502264</v>
      </c>
      <c r="L12" s="6">
        <v>2.8487407798533031</v>
      </c>
      <c r="M12" s="7">
        <v>7.0263749066444321</v>
      </c>
      <c r="N12" s="160"/>
      <c r="O12" s="160"/>
    </row>
    <row r="13" spans="1:15" ht="15.95" customHeight="1" x14ac:dyDescent="0.2">
      <c r="A13" s="67" t="s">
        <v>5</v>
      </c>
      <c r="B13" s="68">
        <v>6984.9099230000002</v>
      </c>
      <c r="C13" s="6">
        <v>90.315636701976331</v>
      </c>
      <c r="D13" s="6">
        <v>3.4726865202878239</v>
      </c>
      <c r="E13" s="7">
        <v>6.2116767777358453</v>
      </c>
      <c r="F13" s="69">
        <v>3352.289205</v>
      </c>
      <c r="G13" s="6">
        <v>92.381510673475901</v>
      </c>
      <c r="H13" s="6">
        <v>3.469050322870125</v>
      </c>
      <c r="I13" s="6">
        <v>4.1494390036539732</v>
      </c>
      <c r="J13" s="68">
        <v>4089.2425790000002</v>
      </c>
      <c r="K13" s="6">
        <v>79.294086425291979</v>
      </c>
      <c r="L13" s="6">
        <v>2.5323205402291649</v>
      </c>
      <c r="M13" s="7">
        <v>18.173593034478859</v>
      </c>
      <c r="N13" s="160"/>
      <c r="O13" s="160"/>
    </row>
    <row r="14" spans="1:15" ht="15.95" customHeight="1" x14ac:dyDescent="0.2">
      <c r="A14" s="67" t="s">
        <v>6</v>
      </c>
      <c r="B14" s="68">
        <v>2377.8801199999998</v>
      </c>
      <c r="C14" s="6">
        <v>97.397690255320015</v>
      </c>
      <c r="D14" s="6">
        <v>1.5262059242438846</v>
      </c>
      <c r="E14" s="7">
        <v>1.0761038204361124</v>
      </c>
      <c r="F14" s="69">
        <v>1209.085341</v>
      </c>
      <c r="G14" s="6">
        <v>97.681220761769623</v>
      </c>
      <c r="H14" s="6">
        <v>1.1297547846176523</v>
      </c>
      <c r="I14" s="6">
        <v>1.189024453612707</v>
      </c>
      <c r="J14" s="68">
        <v>1098.758906</v>
      </c>
      <c r="K14" s="6">
        <v>97.105208569976526</v>
      </c>
      <c r="L14" s="6">
        <v>1.7722835822505907</v>
      </c>
      <c r="M14" s="7">
        <v>1.1225078477728871</v>
      </c>
      <c r="N14" s="160"/>
      <c r="O14" s="160"/>
    </row>
    <row r="15" spans="1:15" ht="15.95" customHeight="1" x14ac:dyDescent="0.2">
      <c r="A15" s="67" t="s">
        <v>7</v>
      </c>
      <c r="B15" s="68">
        <v>3309.566022</v>
      </c>
      <c r="C15" s="6">
        <v>86.968822772559392</v>
      </c>
      <c r="D15" s="6">
        <v>5.6390369406204091</v>
      </c>
      <c r="E15" s="7">
        <v>7.3921402868201991</v>
      </c>
      <c r="F15" s="69">
        <v>1379.45064</v>
      </c>
      <c r="G15" s="6">
        <v>84.235325572504721</v>
      </c>
      <c r="H15" s="6">
        <v>7.107151525944472</v>
      </c>
      <c r="I15" s="6">
        <v>8.6575229015507897</v>
      </c>
      <c r="J15" s="68">
        <v>1629.235138</v>
      </c>
      <c r="K15" s="6">
        <v>88.365979775295983</v>
      </c>
      <c r="L15" s="6">
        <v>4.0233489410894103</v>
      </c>
      <c r="M15" s="7">
        <v>7.6106712836146064</v>
      </c>
      <c r="N15" s="160"/>
      <c r="O15" s="160"/>
    </row>
    <row r="16" spans="1:15" ht="15.95" customHeight="1" x14ac:dyDescent="0.2">
      <c r="A16" s="67" t="s">
        <v>8</v>
      </c>
      <c r="B16" s="68">
        <v>2984.9445730000002</v>
      </c>
      <c r="C16" s="6">
        <v>94.427935215219236</v>
      </c>
      <c r="D16" s="6">
        <v>1.0136484055797137</v>
      </c>
      <c r="E16" s="7">
        <v>4.5584163792010459</v>
      </c>
      <c r="F16" s="69">
        <v>1293.023443</v>
      </c>
      <c r="G16" s="6">
        <v>94.658223567179519</v>
      </c>
      <c r="H16" s="6">
        <v>0.77483304264468533</v>
      </c>
      <c r="I16" s="6">
        <v>4.5669433901757737</v>
      </c>
      <c r="J16" s="68">
        <v>1503.142503</v>
      </c>
      <c r="K16" s="6">
        <v>93.165397215077533</v>
      </c>
      <c r="L16" s="6">
        <v>1.3866774826889778</v>
      </c>
      <c r="M16" s="7">
        <v>5.447925302233485</v>
      </c>
      <c r="N16" s="160"/>
      <c r="O16" s="160"/>
    </row>
    <row r="17" spans="1:15" ht="15.95" customHeight="1" x14ac:dyDescent="0.2">
      <c r="A17" s="67" t="s">
        <v>9</v>
      </c>
      <c r="B17" s="68">
        <v>515.94188589999999</v>
      </c>
      <c r="C17" s="6">
        <v>95.316376969893696</v>
      </c>
      <c r="D17" s="6">
        <v>0.92786964206844813</v>
      </c>
      <c r="E17" s="7">
        <v>3.7557533880378435</v>
      </c>
      <c r="F17" s="69">
        <v>258.32505380000003</v>
      </c>
      <c r="G17" s="6">
        <v>95.841195423474375</v>
      </c>
      <c r="H17" s="6">
        <v>1.1005304540314871</v>
      </c>
      <c r="I17" s="6">
        <v>3.0582741224941441</v>
      </c>
      <c r="J17" s="68">
        <v>251.4249068</v>
      </c>
      <c r="K17" s="6">
        <v>97.847349182153053</v>
      </c>
      <c r="L17" s="6">
        <v>0.78972859925358052</v>
      </c>
      <c r="M17" s="7">
        <v>1.3629222185933558</v>
      </c>
      <c r="N17" s="160"/>
      <c r="O17" s="160"/>
    </row>
    <row r="18" spans="1:15" ht="15.95" customHeight="1" x14ac:dyDescent="0.2">
      <c r="A18" s="67" t="s">
        <v>10</v>
      </c>
      <c r="B18" s="68">
        <v>2157.2351699999999</v>
      </c>
      <c r="C18" s="6">
        <v>98.285048517201588</v>
      </c>
      <c r="D18" s="6">
        <v>1.3018347074129533</v>
      </c>
      <c r="E18" s="7">
        <v>0.41311677538545505</v>
      </c>
      <c r="F18" s="69">
        <v>1164.7287389999999</v>
      </c>
      <c r="G18" s="6">
        <v>98.432281644398515</v>
      </c>
      <c r="H18" s="6">
        <v>1.2567203484286145</v>
      </c>
      <c r="I18" s="6">
        <v>0.31099800717288084</v>
      </c>
      <c r="J18" s="68">
        <v>962.14799429999994</v>
      </c>
      <c r="K18" s="6">
        <v>98.19950410052293</v>
      </c>
      <c r="L18" s="6">
        <v>1.3578161588344726</v>
      </c>
      <c r="M18" s="7">
        <v>0.44267974064259874</v>
      </c>
      <c r="N18" s="160"/>
      <c r="O18" s="160"/>
    </row>
    <row r="19" spans="1:15" ht="15.95" customHeight="1" x14ac:dyDescent="0.2">
      <c r="A19" s="67" t="s">
        <v>11</v>
      </c>
      <c r="B19" s="68">
        <v>1206.5256019999999</v>
      </c>
      <c r="C19" s="6">
        <v>98.340744823736472</v>
      </c>
      <c r="D19" s="6">
        <v>1.268621510070282</v>
      </c>
      <c r="E19" s="7">
        <v>0.39063366619324619</v>
      </c>
      <c r="F19" s="69">
        <v>624.04391820000001</v>
      </c>
      <c r="G19" s="6">
        <v>98.423428238689326</v>
      </c>
      <c r="H19" s="6">
        <v>1.1802019963809993</v>
      </c>
      <c r="I19" s="6">
        <v>0.39636976492969733</v>
      </c>
      <c r="J19" s="68">
        <v>558.88073810000003</v>
      </c>
      <c r="K19" s="6">
        <v>98.41960386322485</v>
      </c>
      <c r="L19" s="6">
        <v>1.1785564481010196</v>
      </c>
      <c r="M19" s="7">
        <v>0.40183968867413267</v>
      </c>
      <c r="N19" s="160"/>
      <c r="O19" s="160"/>
    </row>
    <row r="20" spans="1:15" ht="15.95" customHeight="1" x14ac:dyDescent="0.2">
      <c r="A20" s="67" t="s">
        <v>12</v>
      </c>
      <c r="B20" s="68">
        <v>2995.9595610000001</v>
      </c>
      <c r="C20" s="6">
        <v>71.342953980612066</v>
      </c>
      <c r="D20" s="6">
        <v>25.581633807741877</v>
      </c>
      <c r="E20" s="7">
        <v>3.0754122116460469</v>
      </c>
      <c r="F20" s="69">
        <v>1287.760636</v>
      </c>
      <c r="G20" s="6">
        <v>70.058326630449912</v>
      </c>
      <c r="H20" s="6">
        <v>26.025561904712919</v>
      </c>
      <c r="I20" s="6">
        <v>3.91611146483717</v>
      </c>
      <c r="J20" s="68">
        <v>1693.8892539999999</v>
      </c>
      <c r="K20" s="6">
        <v>68.484012345064741</v>
      </c>
      <c r="L20" s="6">
        <v>28.894065069096765</v>
      </c>
      <c r="M20" s="7">
        <v>2.6219225858384907</v>
      </c>
      <c r="N20" s="160"/>
      <c r="O20" s="160"/>
    </row>
    <row r="21" spans="1:15" ht="15.95" customHeight="1" x14ac:dyDescent="0.2">
      <c r="A21" s="67" t="s">
        <v>13</v>
      </c>
      <c r="B21" s="68">
        <v>843.35532149999995</v>
      </c>
      <c r="C21" s="6">
        <v>88.732383852522091</v>
      </c>
      <c r="D21" s="6">
        <v>7.4102223854986775</v>
      </c>
      <c r="E21" s="7">
        <v>3.857393761979222</v>
      </c>
      <c r="F21" s="69">
        <v>435.41927079999999</v>
      </c>
      <c r="G21" s="6">
        <v>88.215660853025142</v>
      </c>
      <c r="H21" s="6">
        <v>7.8621189775720008</v>
      </c>
      <c r="I21" s="6">
        <v>3.9222201694028578</v>
      </c>
      <c r="J21" s="68">
        <v>425.79892469999999</v>
      </c>
      <c r="K21" s="6">
        <v>90.951366454278713</v>
      </c>
      <c r="L21" s="6">
        <v>5.3923562100641673</v>
      </c>
      <c r="M21" s="7">
        <v>3.6562773356571188</v>
      </c>
      <c r="N21" s="160"/>
      <c r="O21" s="160"/>
    </row>
    <row r="22" spans="1:15" ht="15.95" customHeight="1" x14ac:dyDescent="0.2">
      <c r="A22" s="67" t="s">
        <v>14</v>
      </c>
      <c r="B22" s="68">
        <v>3917.1436530000001</v>
      </c>
      <c r="C22" s="6">
        <v>94.055463918125483</v>
      </c>
      <c r="D22" s="6">
        <v>3.032228779249122</v>
      </c>
      <c r="E22" s="7">
        <v>2.9123073026253889</v>
      </c>
      <c r="F22" s="69">
        <v>1850.4994119999999</v>
      </c>
      <c r="G22" s="6">
        <v>94.156354598059636</v>
      </c>
      <c r="H22" s="6">
        <v>3.0128238158190204</v>
      </c>
      <c r="I22" s="6">
        <v>2.8308215861213535</v>
      </c>
      <c r="J22" s="68">
        <v>2099.0184119999999</v>
      </c>
      <c r="K22" s="6">
        <v>95.081663323532723</v>
      </c>
      <c r="L22" s="6">
        <v>2.4809078542039757</v>
      </c>
      <c r="M22" s="7">
        <v>2.4374288222632918</v>
      </c>
      <c r="N22" s="160"/>
      <c r="O22" s="160"/>
    </row>
    <row r="23" spans="1:15" ht="15.95" customHeight="1" x14ac:dyDescent="0.2">
      <c r="A23" s="67" t="s">
        <v>15</v>
      </c>
      <c r="B23" s="68">
        <v>2861.931321</v>
      </c>
      <c r="C23" s="6">
        <v>41.927222019510744</v>
      </c>
      <c r="D23" s="6">
        <v>57.817842309351818</v>
      </c>
      <c r="E23" s="7">
        <v>0.25493567113742421</v>
      </c>
      <c r="F23" s="69">
        <v>1458.709832</v>
      </c>
      <c r="G23" s="6">
        <v>45.437012484820883</v>
      </c>
      <c r="H23" s="6">
        <v>54.423823085576885</v>
      </c>
      <c r="I23" s="6">
        <v>0.13916442960224532</v>
      </c>
      <c r="J23" s="68">
        <v>1037.6149210000001</v>
      </c>
      <c r="K23" s="6">
        <v>39.538840342877201</v>
      </c>
      <c r="L23" s="6">
        <v>60.281872414648433</v>
      </c>
      <c r="M23" s="7">
        <v>0.1792872424743667</v>
      </c>
      <c r="N23" s="160"/>
      <c r="O23" s="160"/>
    </row>
    <row r="24" spans="1:15" ht="15.95" customHeight="1" x14ac:dyDescent="0.2">
      <c r="A24" s="67" t="s">
        <v>16</v>
      </c>
      <c r="B24" s="68">
        <v>2462.72856</v>
      </c>
      <c r="C24" s="6">
        <v>90.122521548016778</v>
      </c>
      <c r="D24" s="6">
        <v>6.8956263876952058</v>
      </c>
      <c r="E24" s="7">
        <v>2.9818520642880233</v>
      </c>
      <c r="F24" s="69">
        <v>1270.2524960000001</v>
      </c>
      <c r="G24" s="6">
        <v>90.126479919156523</v>
      </c>
      <c r="H24" s="6">
        <v>7.317181163741572</v>
      </c>
      <c r="I24" s="6">
        <v>2.5563389171019071</v>
      </c>
      <c r="J24" s="68">
        <v>1139.4099269999999</v>
      </c>
      <c r="K24" s="6">
        <v>90.768360879302307</v>
      </c>
      <c r="L24" s="6">
        <v>5.3964123443646859</v>
      </c>
      <c r="M24" s="7">
        <v>3.8352267763330095</v>
      </c>
      <c r="N24" s="160"/>
      <c r="O24" s="160"/>
    </row>
    <row r="25" spans="1:15" ht="15.95" customHeight="1" x14ac:dyDescent="0.2">
      <c r="A25" s="67" t="s">
        <v>17</v>
      </c>
      <c r="B25" s="68">
        <v>813.64948479999998</v>
      </c>
      <c r="C25" s="6">
        <v>16.648055984052714</v>
      </c>
      <c r="D25" s="6">
        <v>37.507064701009959</v>
      </c>
      <c r="E25" s="7">
        <v>45.84487931493733</v>
      </c>
      <c r="F25" s="69">
        <v>419.84896750000001</v>
      </c>
      <c r="G25" s="6">
        <v>16.559535269087991</v>
      </c>
      <c r="H25" s="6">
        <v>28.323905258384528</v>
      </c>
      <c r="I25" s="6">
        <v>55.116559472527484</v>
      </c>
      <c r="J25" s="68">
        <v>413.36274960000003</v>
      </c>
      <c r="K25" s="6">
        <v>14.684908243332867</v>
      </c>
      <c r="L25" s="6">
        <v>53.415312480108831</v>
      </c>
      <c r="M25" s="7">
        <v>31.899779276558306</v>
      </c>
      <c r="N25" s="160"/>
      <c r="O25" s="160"/>
    </row>
    <row r="26" spans="1:15" ht="15.95" customHeight="1" x14ac:dyDescent="0.2">
      <c r="A26" s="67" t="s">
        <v>18</v>
      </c>
      <c r="B26" s="68">
        <v>5127.0939980000003</v>
      </c>
      <c r="C26" s="6">
        <v>88.886522704724072</v>
      </c>
      <c r="D26" s="6">
        <v>0.75931945459538175</v>
      </c>
      <c r="E26" s="7">
        <v>10.354157840680532</v>
      </c>
      <c r="F26" s="69">
        <v>2748.4571249999999</v>
      </c>
      <c r="G26" s="6">
        <v>88.899735525618567</v>
      </c>
      <c r="H26" s="6">
        <v>0.701579571530076</v>
      </c>
      <c r="I26" s="6">
        <v>10.398684902851366</v>
      </c>
      <c r="J26" s="68">
        <v>2325.3568439999999</v>
      </c>
      <c r="K26" s="6">
        <v>88.946721771316447</v>
      </c>
      <c r="L26" s="6">
        <v>0.85439052966134565</v>
      </c>
      <c r="M26" s="7">
        <v>10.198887699022203</v>
      </c>
      <c r="N26" s="160"/>
      <c r="O26" s="160"/>
    </row>
    <row r="27" spans="1:15" ht="15.95" customHeight="1" x14ac:dyDescent="0.2">
      <c r="A27" s="67" t="s">
        <v>1</v>
      </c>
      <c r="B27" s="68">
        <v>163.32221749999999</v>
      </c>
      <c r="C27" s="6">
        <v>57.147725243956629</v>
      </c>
      <c r="D27" s="6">
        <v>11.368005663086441</v>
      </c>
      <c r="E27" s="7">
        <v>31.484269092956929</v>
      </c>
      <c r="F27" s="69">
        <v>59.614115840000004</v>
      </c>
      <c r="G27" s="6">
        <v>76.700039560793044</v>
      </c>
      <c r="H27" s="6">
        <v>12.953233486779176</v>
      </c>
      <c r="I27" s="6">
        <v>10.346726952427774</v>
      </c>
      <c r="J27" s="68">
        <v>118.9678069</v>
      </c>
      <c r="K27" s="6">
        <v>41.072085949696508</v>
      </c>
      <c r="L27" s="6">
        <v>7.2713438283186562</v>
      </c>
      <c r="M27" s="7">
        <v>51.656570221984843</v>
      </c>
      <c r="N27" s="160"/>
      <c r="O27" s="160"/>
    </row>
    <row r="28" spans="1:15" ht="15.95" customHeight="1" x14ac:dyDescent="0.2">
      <c r="A28" s="67" t="s">
        <v>19</v>
      </c>
      <c r="B28" s="68">
        <v>2051.1223533000011</v>
      </c>
      <c r="C28" s="6">
        <v>9.6008708714140845</v>
      </c>
      <c r="D28" s="6">
        <v>27.894182412708297</v>
      </c>
      <c r="E28" s="7">
        <v>62.504946715877615</v>
      </c>
      <c r="F28" s="69">
        <v>1077.341078559999</v>
      </c>
      <c r="G28" s="6">
        <v>9.8392758296689387</v>
      </c>
      <c r="H28" s="6">
        <v>28.237317427607749</v>
      </c>
      <c r="I28" s="6">
        <v>61.923406742723309</v>
      </c>
      <c r="J28" s="68">
        <v>469.24194620000344</v>
      </c>
      <c r="K28" s="6">
        <v>12.715969307949001</v>
      </c>
      <c r="L28" s="6">
        <v>23.624640962247685</v>
      </c>
      <c r="M28" s="7">
        <v>63.65938972980333</v>
      </c>
      <c r="N28" s="160"/>
      <c r="O28" s="160"/>
    </row>
    <row r="29" spans="1:15" ht="21.95" customHeight="1" thickBot="1" x14ac:dyDescent="0.25">
      <c r="A29" s="70" t="s">
        <v>26</v>
      </c>
      <c r="B29" s="71">
        <v>81884.667895000006</v>
      </c>
      <c r="C29" s="8">
        <v>77.851319116039235</v>
      </c>
      <c r="D29" s="8">
        <v>12.925068141845021</v>
      </c>
      <c r="E29" s="9">
        <v>9.2236127421157228</v>
      </c>
      <c r="F29" s="72">
        <v>39460.973518999999</v>
      </c>
      <c r="G29" s="8">
        <v>78.22141433685475</v>
      </c>
      <c r="H29" s="8">
        <v>13.039572650730719</v>
      </c>
      <c r="I29" s="8">
        <v>8.7390130124145333</v>
      </c>
      <c r="J29" s="71">
        <v>38145.824989000001</v>
      </c>
      <c r="K29" s="8">
        <v>77.113775339008853</v>
      </c>
      <c r="L29" s="8">
        <v>12.177081312638943</v>
      </c>
      <c r="M29" s="9">
        <v>10.70914334835221</v>
      </c>
    </row>
  </sheetData>
  <mergeCells count="3">
    <mergeCell ref="C5:E5"/>
    <mergeCell ref="G5:I5"/>
    <mergeCell ref="K5:M5"/>
  </mergeCells>
  <pageMargins left="0.51181102362204722" right="0.5118110236220472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A3" sqref="A3"/>
    </sheetView>
  </sheetViews>
  <sheetFormatPr defaultRowHeight="12.75" x14ac:dyDescent="0.2"/>
  <cols>
    <col min="1" max="1" width="35" style="2" customWidth="1"/>
    <col min="2" max="2" width="7.7109375" style="2" customWidth="1"/>
    <col min="3" max="3" width="9.7109375" style="2" customWidth="1"/>
    <col min="4" max="4" width="8.28515625" style="2" customWidth="1"/>
    <col min="5" max="6" width="7.7109375" style="2" customWidth="1"/>
    <col min="7" max="7" width="9.7109375" style="2" customWidth="1"/>
    <col min="8" max="8" width="8.28515625" style="2" customWidth="1"/>
    <col min="9" max="10" width="7.7109375" style="2" customWidth="1"/>
    <col min="11" max="11" width="9.7109375" style="2" customWidth="1"/>
    <col min="12" max="12" width="8.28515625" style="2" customWidth="1"/>
    <col min="13" max="13" width="7.7109375" style="2" customWidth="1"/>
  </cols>
  <sheetData>
    <row r="1" spans="1:13" x14ac:dyDescent="0.2">
      <c r="A1" s="44" t="s">
        <v>59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x14ac:dyDescent="0.2">
      <c r="A2" s="44" t="s">
        <v>60</v>
      </c>
      <c r="B2" s="47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3.5" thickBot="1" x14ac:dyDescent="0.25">
      <c r="A3" s="48"/>
      <c r="B3" s="47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5.95" customHeight="1" thickBot="1" x14ac:dyDescent="0.25">
      <c r="A4" s="49"/>
      <c r="B4" s="50">
        <v>2022</v>
      </c>
      <c r="C4" s="51"/>
      <c r="D4" s="51"/>
      <c r="E4" s="52"/>
      <c r="F4" s="53" t="s">
        <v>55</v>
      </c>
      <c r="G4" s="51"/>
      <c r="H4" s="51"/>
      <c r="I4" s="51"/>
      <c r="J4" s="54" t="s">
        <v>56</v>
      </c>
      <c r="K4" s="51"/>
      <c r="L4" s="51"/>
      <c r="M4" s="52"/>
    </row>
    <row r="5" spans="1:13" x14ac:dyDescent="0.2">
      <c r="A5" s="55"/>
      <c r="B5" s="56" t="s">
        <v>42</v>
      </c>
      <c r="C5" s="48" t="s">
        <v>54</v>
      </c>
      <c r="D5" s="57"/>
      <c r="E5" s="58"/>
      <c r="F5" s="59" t="s">
        <v>42</v>
      </c>
      <c r="G5" s="48" t="s">
        <v>54</v>
      </c>
      <c r="H5" s="60"/>
      <c r="I5" s="60"/>
      <c r="J5" s="56" t="s">
        <v>42</v>
      </c>
      <c r="K5" s="48" t="s">
        <v>54</v>
      </c>
      <c r="L5" s="60"/>
      <c r="M5" s="61"/>
    </row>
    <row r="6" spans="1:13" x14ac:dyDescent="0.2">
      <c r="A6" s="55"/>
      <c r="B6" s="56" t="s">
        <v>43</v>
      </c>
      <c r="C6" s="57" t="s">
        <v>27</v>
      </c>
      <c r="D6" s="57" t="s">
        <v>28</v>
      </c>
      <c r="E6" s="58" t="s">
        <v>29</v>
      </c>
      <c r="F6" s="59" t="s">
        <v>43</v>
      </c>
      <c r="G6" s="57" t="s">
        <v>27</v>
      </c>
      <c r="H6" s="57" t="s">
        <v>28</v>
      </c>
      <c r="I6" s="57" t="s">
        <v>29</v>
      </c>
      <c r="J6" s="56" t="s">
        <v>43</v>
      </c>
      <c r="K6" s="57" t="s">
        <v>27</v>
      </c>
      <c r="L6" s="57" t="s">
        <v>28</v>
      </c>
      <c r="M6" s="58" t="s">
        <v>29</v>
      </c>
    </row>
    <row r="7" spans="1:13" x14ac:dyDescent="0.2">
      <c r="A7" s="62" t="s">
        <v>23</v>
      </c>
      <c r="B7" s="56" t="s">
        <v>24</v>
      </c>
      <c r="C7" s="57" t="s">
        <v>32</v>
      </c>
      <c r="D7" s="57" t="s">
        <v>30</v>
      </c>
      <c r="E7" s="58" t="s">
        <v>31</v>
      </c>
      <c r="F7" s="59" t="s">
        <v>24</v>
      </c>
      <c r="G7" s="57" t="s">
        <v>32</v>
      </c>
      <c r="H7" s="57" t="s">
        <v>30</v>
      </c>
      <c r="I7" s="57" t="s">
        <v>31</v>
      </c>
      <c r="J7" s="56" t="s">
        <v>24</v>
      </c>
      <c r="K7" s="57" t="s">
        <v>32</v>
      </c>
      <c r="L7" s="57" t="s">
        <v>30</v>
      </c>
      <c r="M7" s="58" t="s">
        <v>31</v>
      </c>
    </row>
    <row r="8" spans="1:13" x14ac:dyDescent="0.2">
      <c r="A8" s="63"/>
      <c r="B8" s="64"/>
      <c r="C8" s="65" t="s">
        <v>25</v>
      </c>
      <c r="D8" s="65" t="s">
        <v>25</v>
      </c>
      <c r="E8" s="66" t="s">
        <v>25</v>
      </c>
      <c r="F8" s="65"/>
      <c r="G8" s="65" t="s">
        <v>25</v>
      </c>
      <c r="H8" s="65" t="s">
        <v>25</v>
      </c>
      <c r="I8" s="65" t="s">
        <v>25</v>
      </c>
      <c r="J8" s="64"/>
      <c r="K8" s="65" t="s">
        <v>25</v>
      </c>
      <c r="L8" s="65" t="s">
        <v>25</v>
      </c>
      <c r="M8" s="66" t="s">
        <v>25</v>
      </c>
    </row>
    <row r="9" spans="1:13" ht="18" customHeight="1" x14ac:dyDescent="0.2">
      <c r="A9" s="67" t="s">
        <v>0</v>
      </c>
      <c r="B9" s="68">
        <v>52475.847264999997</v>
      </c>
      <c r="C9" s="6">
        <v>36.150270659877648</v>
      </c>
      <c r="D9" s="6">
        <v>52.647742379479766</v>
      </c>
      <c r="E9" s="7">
        <v>11.201986960642587</v>
      </c>
      <c r="F9" s="69">
        <v>25624.407050000002</v>
      </c>
      <c r="G9" s="6">
        <v>37.760923943018618</v>
      </c>
      <c r="H9" s="6">
        <v>52.735055295650248</v>
      </c>
      <c r="I9" s="6">
        <v>9.5040207613311392</v>
      </c>
      <c r="J9" s="68">
        <v>22243.225474999999</v>
      </c>
      <c r="K9" s="6">
        <v>35.270199782128856</v>
      </c>
      <c r="L9" s="6">
        <v>56.846102677810549</v>
      </c>
      <c r="M9" s="7">
        <v>7.8836975400605969</v>
      </c>
    </row>
    <row r="10" spans="1:13" ht="15.95" customHeight="1" x14ac:dyDescent="0.2">
      <c r="A10" s="67" t="s">
        <v>2</v>
      </c>
      <c r="B10" s="68">
        <v>5797.8977590000004</v>
      </c>
      <c r="C10" s="6">
        <v>73.06880905591342</v>
      </c>
      <c r="D10" s="6">
        <v>24.956553514229196</v>
      </c>
      <c r="E10" s="7">
        <v>1.9746374298573774</v>
      </c>
      <c r="F10" s="69">
        <v>3283.2894630000001</v>
      </c>
      <c r="G10" s="6">
        <v>75.208956384683674</v>
      </c>
      <c r="H10" s="6">
        <v>22.768322741203011</v>
      </c>
      <c r="I10" s="6">
        <v>2.0227208741133045</v>
      </c>
      <c r="J10" s="68">
        <v>2149.604448</v>
      </c>
      <c r="K10" s="6">
        <v>67.188055683740117</v>
      </c>
      <c r="L10" s="6">
        <v>30.170537034723289</v>
      </c>
      <c r="M10" s="7">
        <v>2.6414072815365985</v>
      </c>
    </row>
    <row r="11" spans="1:13" ht="15.95" customHeight="1" x14ac:dyDescent="0.2">
      <c r="A11" s="67" t="s">
        <v>3</v>
      </c>
      <c r="B11" s="68">
        <v>2962.5145550000002</v>
      </c>
      <c r="C11" s="6">
        <v>87.625191385751663</v>
      </c>
      <c r="D11" s="6">
        <v>6.3669503346805394</v>
      </c>
      <c r="E11" s="7">
        <v>6.0078582795677971</v>
      </c>
      <c r="F11" s="69">
        <v>1447.7858229999999</v>
      </c>
      <c r="G11" s="6">
        <v>87.932546934226835</v>
      </c>
      <c r="H11" s="6">
        <v>6.2444561630771025</v>
      </c>
      <c r="I11" s="6">
        <v>5.8229969026960688</v>
      </c>
      <c r="J11" s="68">
        <v>1150.826235</v>
      </c>
      <c r="K11" s="6">
        <v>85.845929939416749</v>
      </c>
      <c r="L11" s="6">
        <v>7.452401633581152</v>
      </c>
      <c r="M11" s="7">
        <v>6.7016684270020939</v>
      </c>
    </row>
    <row r="12" spans="1:13" ht="15.95" customHeight="1" x14ac:dyDescent="0.2">
      <c r="A12" s="67" t="s">
        <v>4</v>
      </c>
      <c r="B12" s="68">
        <v>1096.090121</v>
      </c>
      <c r="C12" s="6">
        <v>46.937232580654801</v>
      </c>
      <c r="D12" s="6">
        <v>49.824737940542086</v>
      </c>
      <c r="E12" s="7">
        <v>3.238029478803115</v>
      </c>
      <c r="F12" s="69">
        <v>567.22122779999995</v>
      </c>
      <c r="G12" s="6">
        <v>47.146073558018799</v>
      </c>
      <c r="H12" s="6">
        <v>50.083445783019698</v>
      </c>
      <c r="I12" s="6">
        <v>2.7704806589614996</v>
      </c>
      <c r="J12" s="68">
        <v>527.23464990000002</v>
      </c>
      <c r="K12" s="6">
        <v>45.170781759712817</v>
      </c>
      <c r="L12" s="6">
        <v>51.850107175657101</v>
      </c>
      <c r="M12" s="7">
        <v>2.9791110646300929</v>
      </c>
    </row>
    <row r="13" spans="1:13" ht="15.95" customHeight="1" x14ac:dyDescent="0.2">
      <c r="A13" s="67" t="s">
        <v>5</v>
      </c>
      <c r="B13" s="68">
        <v>4759.5397659999999</v>
      </c>
      <c r="C13" s="6">
        <v>53.750621607738424</v>
      </c>
      <c r="D13" s="6">
        <v>38.599003816429125</v>
      </c>
      <c r="E13" s="7">
        <v>7.6503745758324495</v>
      </c>
      <c r="F13" s="69">
        <v>2363.6894160000002</v>
      </c>
      <c r="G13" s="6">
        <v>52.862211527842199</v>
      </c>
      <c r="H13" s="6">
        <v>39.79183382526972</v>
      </c>
      <c r="I13" s="6">
        <v>7.3459546468880932</v>
      </c>
      <c r="J13" s="68">
        <v>2059.667602</v>
      </c>
      <c r="K13" s="6">
        <v>53.081954819219312</v>
      </c>
      <c r="L13" s="6">
        <v>37.746752424295025</v>
      </c>
      <c r="M13" s="7">
        <v>9.1712927564856699</v>
      </c>
    </row>
    <row r="14" spans="1:13" ht="15.95" customHeight="1" x14ac:dyDescent="0.2">
      <c r="A14" s="67" t="s">
        <v>6</v>
      </c>
      <c r="B14" s="68">
        <v>1382.0415559999999</v>
      </c>
      <c r="C14" s="6">
        <v>80.009610592058138</v>
      </c>
      <c r="D14" s="6">
        <v>16.441324709064752</v>
      </c>
      <c r="E14" s="7">
        <v>3.5490646988771108</v>
      </c>
      <c r="F14" s="69">
        <v>692.92183190000003</v>
      </c>
      <c r="G14" s="6">
        <v>80.1505088741511</v>
      </c>
      <c r="H14" s="6">
        <v>16.63006756149921</v>
      </c>
      <c r="I14" s="6">
        <v>3.219423564349702</v>
      </c>
      <c r="J14" s="68">
        <v>579.6183827000001</v>
      </c>
      <c r="K14" s="6">
        <v>79.103757049969289</v>
      </c>
      <c r="L14" s="6">
        <v>16.610886523714154</v>
      </c>
      <c r="M14" s="7">
        <v>4.2853564263165387</v>
      </c>
    </row>
    <row r="15" spans="1:13" ht="15.95" customHeight="1" x14ac:dyDescent="0.2">
      <c r="A15" s="67" t="s">
        <v>7</v>
      </c>
      <c r="B15" s="68">
        <v>1110.771653</v>
      </c>
      <c r="C15" s="6">
        <v>46.185682401587449</v>
      </c>
      <c r="D15" s="6">
        <v>28.266142448559734</v>
      </c>
      <c r="E15" s="7">
        <v>25.548175149852831</v>
      </c>
      <c r="F15" s="69">
        <v>550.57540189999997</v>
      </c>
      <c r="G15" s="6">
        <v>42.34575674747375</v>
      </c>
      <c r="H15" s="6">
        <v>28.03976052457929</v>
      </c>
      <c r="I15" s="6">
        <v>29.614482727946946</v>
      </c>
      <c r="J15" s="68">
        <v>345.3622226</v>
      </c>
      <c r="K15" s="6">
        <v>52.823231603672937</v>
      </c>
      <c r="L15" s="6">
        <v>31.068484215015513</v>
      </c>
      <c r="M15" s="7">
        <v>16.108284181311546</v>
      </c>
    </row>
    <row r="16" spans="1:13" ht="15.95" customHeight="1" x14ac:dyDescent="0.2">
      <c r="A16" s="67" t="s">
        <v>8</v>
      </c>
      <c r="B16" s="68">
        <v>517.20894829999997</v>
      </c>
      <c r="C16" s="6">
        <v>83.738321494373395</v>
      </c>
      <c r="D16" s="6">
        <v>12.096676027990718</v>
      </c>
      <c r="E16" s="7">
        <v>4.1650024776358849</v>
      </c>
      <c r="F16" s="69">
        <v>243.1891421</v>
      </c>
      <c r="G16" s="6">
        <v>80.411523267558621</v>
      </c>
      <c r="H16" s="6">
        <v>14.174080635142463</v>
      </c>
      <c r="I16" s="6">
        <v>5.4143960972989191</v>
      </c>
      <c r="J16" s="68">
        <v>259.76089769999999</v>
      </c>
      <c r="K16" s="6">
        <v>81.662896220323518</v>
      </c>
      <c r="L16" s="6">
        <v>9.6373519005272392</v>
      </c>
      <c r="M16" s="7">
        <v>8.6997518791492432</v>
      </c>
    </row>
    <row r="17" spans="1:13" ht="15.95" customHeight="1" x14ac:dyDescent="0.2">
      <c r="A17" s="67" t="s">
        <v>9</v>
      </c>
      <c r="B17" s="68">
        <v>315.84511139999995</v>
      </c>
      <c r="C17" s="6">
        <v>70.388072475044297</v>
      </c>
      <c r="D17" s="6">
        <v>22.153504411227701</v>
      </c>
      <c r="E17" s="7">
        <v>7.4584231137279913</v>
      </c>
      <c r="F17" s="69">
        <v>151.77275209999999</v>
      </c>
      <c r="G17" s="6">
        <v>69.926267774356162</v>
      </c>
      <c r="H17" s="6">
        <v>22.73216357103885</v>
      </c>
      <c r="I17" s="6">
        <v>7.3415686546049921</v>
      </c>
      <c r="J17" s="68">
        <v>158.11614469999998</v>
      </c>
      <c r="K17" s="6">
        <v>74.258224019895934</v>
      </c>
      <c r="L17" s="6">
        <v>20.441756526100612</v>
      </c>
      <c r="M17" s="7">
        <v>5.3000194540034515</v>
      </c>
    </row>
    <row r="18" spans="1:13" ht="15.95" customHeight="1" x14ac:dyDescent="0.2">
      <c r="A18" s="67" t="s">
        <v>10</v>
      </c>
      <c r="B18" s="68">
        <v>654.72812150000004</v>
      </c>
      <c r="C18" s="6">
        <v>78.395329432813682</v>
      </c>
      <c r="D18" s="6">
        <v>16.693639118164381</v>
      </c>
      <c r="E18" s="7">
        <v>4.9110314490219302</v>
      </c>
      <c r="F18" s="69">
        <v>327.2116517</v>
      </c>
      <c r="G18" s="6">
        <v>78.131142313075458</v>
      </c>
      <c r="H18" s="6">
        <v>16.788441324246371</v>
      </c>
      <c r="I18" s="6">
        <v>5.0804163626781671</v>
      </c>
      <c r="J18" s="68">
        <v>264.93539069999997</v>
      </c>
      <c r="K18" s="6">
        <v>76.879928407970553</v>
      </c>
      <c r="L18" s="6">
        <v>18.081059176904969</v>
      </c>
      <c r="M18" s="7">
        <v>5.0390124151244668</v>
      </c>
    </row>
    <row r="19" spans="1:13" ht="15.95" customHeight="1" x14ac:dyDescent="0.2">
      <c r="A19" s="67" t="s">
        <v>11</v>
      </c>
      <c r="B19" s="68">
        <v>442.9450635</v>
      </c>
      <c r="C19" s="6">
        <v>63.487729817663627</v>
      </c>
      <c r="D19" s="6">
        <v>32.557214395326469</v>
      </c>
      <c r="E19" s="7">
        <v>3.9550557870099081</v>
      </c>
      <c r="F19" s="69">
        <v>224.28130669999999</v>
      </c>
      <c r="G19" s="6">
        <v>61.640861576233561</v>
      </c>
      <c r="H19" s="6">
        <v>34.591813684319597</v>
      </c>
      <c r="I19" s="6">
        <v>3.7673247394468263</v>
      </c>
      <c r="J19" s="68">
        <v>177.78963019999998</v>
      </c>
      <c r="K19" s="6">
        <v>65.97615502983551</v>
      </c>
      <c r="L19" s="6">
        <v>29.900629615803602</v>
      </c>
      <c r="M19" s="7">
        <v>4.1232153543608963</v>
      </c>
    </row>
    <row r="20" spans="1:13" ht="15.95" customHeight="1" x14ac:dyDescent="0.2">
      <c r="A20" s="67" t="s">
        <v>12</v>
      </c>
      <c r="B20" s="68">
        <v>1232.843975</v>
      </c>
      <c r="C20" s="6">
        <v>47.181347464633063</v>
      </c>
      <c r="D20" s="6">
        <v>41.126779414514338</v>
      </c>
      <c r="E20" s="7">
        <v>11.691873120852589</v>
      </c>
      <c r="F20" s="69">
        <v>605.71365329999992</v>
      </c>
      <c r="G20" s="6">
        <v>46.827501421514604</v>
      </c>
      <c r="H20" s="6">
        <v>40.969209767059056</v>
      </c>
      <c r="I20" s="6">
        <v>12.203288811426345</v>
      </c>
      <c r="J20" s="68">
        <v>644.14586370000006</v>
      </c>
      <c r="K20" s="6">
        <v>46.211689739041809</v>
      </c>
      <c r="L20" s="6">
        <v>43.215552256060768</v>
      </c>
      <c r="M20" s="7">
        <v>10.572758004897414</v>
      </c>
    </row>
    <row r="21" spans="1:13" ht="15.95" customHeight="1" x14ac:dyDescent="0.2">
      <c r="A21" s="67" t="s">
        <v>13</v>
      </c>
      <c r="B21" s="68">
        <v>941.74724620000006</v>
      </c>
      <c r="C21" s="6">
        <v>53.662306596092137</v>
      </c>
      <c r="D21" s="6">
        <v>43.634180877214042</v>
      </c>
      <c r="E21" s="7">
        <v>2.703512526693816</v>
      </c>
      <c r="F21" s="69">
        <v>485.58302119999996</v>
      </c>
      <c r="G21" s="6">
        <v>52.484407503774001</v>
      </c>
      <c r="H21" s="6">
        <v>45.286566768777696</v>
      </c>
      <c r="I21" s="6">
        <v>2.229025727448295</v>
      </c>
      <c r="J21" s="68">
        <v>394.45166549999999</v>
      </c>
      <c r="K21" s="6">
        <v>54.944889625230772</v>
      </c>
      <c r="L21" s="6">
        <v>43.03794508626293</v>
      </c>
      <c r="M21" s="7">
        <v>2.0171652885062934</v>
      </c>
    </row>
    <row r="22" spans="1:13" ht="15.95" customHeight="1" x14ac:dyDescent="0.2">
      <c r="A22" s="67" t="s">
        <v>14</v>
      </c>
      <c r="B22" s="68">
        <v>2299.718969</v>
      </c>
      <c r="C22" s="6">
        <v>53.395265498354938</v>
      </c>
      <c r="D22" s="6">
        <v>11.154076428571489</v>
      </c>
      <c r="E22" s="7">
        <v>35.450658073073562</v>
      </c>
      <c r="F22" s="69">
        <v>1143.060784</v>
      </c>
      <c r="G22" s="6">
        <v>49.070155813585274</v>
      </c>
      <c r="H22" s="6">
        <v>12.937432534750288</v>
      </c>
      <c r="I22" s="6">
        <v>37.992411651664426</v>
      </c>
      <c r="J22" s="68">
        <v>1196.2331409999999</v>
      </c>
      <c r="K22" s="6">
        <v>53.708786115731414</v>
      </c>
      <c r="L22" s="6">
        <v>9.6930343427727816</v>
      </c>
      <c r="M22" s="7">
        <v>36.59817954149581</v>
      </c>
    </row>
    <row r="23" spans="1:13" ht="15.95" customHeight="1" x14ac:dyDescent="0.2">
      <c r="A23" s="67" t="s">
        <v>15</v>
      </c>
      <c r="B23" s="68">
        <v>3553.8171470000002</v>
      </c>
      <c r="C23" s="6">
        <v>27.151507644095936</v>
      </c>
      <c r="D23" s="6">
        <v>72.52887424186973</v>
      </c>
      <c r="E23" s="7">
        <v>0.31961811403433593</v>
      </c>
      <c r="F23" s="69">
        <v>1698.201112</v>
      </c>
      <c r="G23" s="6">
        <v>28.623878070172676</v>
      </c>
      <c r="H23" s="6">
        <v>71.022092786117142</v>
      </c>
      <c r="I23" s="6">
        <v>0.35402914371019262</v>
      </c>
      <c r="J23" s="68">
        <v>1253.0630249999999</v>
      </c>
      <c r="K23" s="6">
        <v>12.893952565128435</v>
      </c>
      <c r="L23" s="6">
        <v>86.877331552109496</v>
      </c>
      <c r="M23" s="7">
        <v>0.22871588276207228</v>
      </c>
    </row>
    <row r="24" spans="1:13" ht="15.95" customHeight="1" x14ac:dyDescent="0.2">
      <c r="A24" s="67" t="s">
        <v>16</v>
      </c>
      <c r="B24" s="68">
        <v>2784.7517590000002</v>
      </c>
      <c r="C24" s="6">
        <v>78.592536117276339</v>
      </c>
      <c r="D24" s="6">
        <v>18.478841818826858</v>
      </c>
      <c r="E24" s="7">
        <v>2.9286220638968108</v>
      </c>
      <c r="F24" s="69">
        <v>1331.9258299999999</v>
      </c>
      <c r="G24" s="6">
        <v>75.296037885021775</v>
      </c>
      <c r="H24" s="6">
        <v>21.629931882923355</v>
      </c>
      <c r="I24" s="6">
        <v>3.0740302320548754</v>
      </c>
      <c r="J24" s="68">
        <v>1011.545919</v>
      </c>
      <c r="K24" s="6">
        <v>71.748182535304892</v>
      </c>
      <c r="L24" s="6">
        <v>25.05709021376142</v>
      </c>
      <c r="M24" s="7">
        <v>3.194727250933691</v>
      </c>
    </row>
    <row r="25" spans="1:13" ht="15.95" customHeight="1" x14ac:dyDescent="0.2">
      <c r="A25" s="67" t="s">
        <v>17</v>
      </c>
      <c r="B25" s="68">
        <v>110.4630928</v>
      </c>
      <c r="C25" s="6">
        <v>33.673107897222387</v>
      </c>
      <c r="D25" s="6">
        <v>8.4786108024085447</v>
      </c>
      <c r="E25" s="7">
        <v>57.848281300369067</v>
      </c>
      <c r="F25" s="69">
        <v>51.435550990000003</v>
      </c>
      <c r="G25" s="6">
        <v>36.280686903581731</v>
      </c>
      <c r="H25" s="6">
        <v>7.7495104235637058</v>
      </c>
      <c r="I25" s="6">
        <v>55.969802672854563</v>
      </c>
      <c r="J25" s="68">
        <v>54.614860700000001</v>
      </c>
      <c r="K25" s="6">
        <v>34.367636899368684</v>
      </c>
      <c r="L25" s="6">
        <v>3.3285940634875022</v>
      </c>
      <c r="M25" s="7">
        <v>62.303769037143816</v>
      </c>
    </row>
    <row r="26" spans="1:13" ht="15.95" customHeight="1" x14ac:dyDescent="0.2">
      <c r="A26" s="67" t="s">
        <v>18</v>
      </c>
      <c r="B26" s="68">
        <v>2996.4627479999999</v>
      </c>
      <c r="C26" s="6">
        <v>95.421819757148242</v>
      </c>
      <c r="D26" s="6">
        <v>3.1111521208828612</v>
      </c>
      <c r="E26" s="7">
        <v>1.4670281219688917</v>
      </c>
      <c r="F26" s="69">
        <v>1789.8236999999999</v>
      </c>
      <c r="G26" s="6">
        <v>95.974585473913208</v>
      </c>
      <c r="H26" s="6">
        <v>2.808647399395872</v>
      </c>
      <c r="I26" s="6">
        <v>1.2167671266909199</v>
      </c>
      <c r="J26" s="68">
        <v>1303.953426</v>
      </c>
      <c r="K26" s="6">
        <v>96.098421581834685</v>
      </c>
      <c r="L26" s="6">
        <v>2.8913222055848959</v>
      </c>
      <c r="M26" s="7">
        <v>1.0102562125804038</v>
      </c>
    </row>
    <row r="27" spans="1:13" ht="15.95" customHeight="1" x14ac:dyDescent="0.2">
      <c r="A27" s="67" t="s">
        <v>1</v>
      </c>
      <c r="B27" s="68">
        <v>1097.66282</v>
      </c>
      <c r="C27" s="6">
        <v>3.5423934532328305</v>
      </c>
      <c r="D27" s="6">
        <v>4.7299621586596095</v>
      </c>
      <c r="E27" s="7">
        <v>91.727644388107549</v>
      </c>
      <c r="F27" s="69">
        <v>444.24474380000004</v>
      </c>
      <c r="G27" s="6">
        <v>3.5655867020847896</v>
      </c>
      <c r="H27" s="6">
        <v>5.9729039160784119</v>
      </c>
      <c r="I27" s="6">
        <v>90.461509381836805</v>
      </c>
      <c r="J27" s="68">
        <v>134.49936390000002</v>
      </c>
      <c r="K27" s="6">
        <v>15.97321082907534</v>
      </c>
      <c r="L27" s="6">
        <v>16.301973381246558</v>
      </c>
      <c r="M27" s="7">
        <v>67.724815789678104</v>
      </c>
    </row>
    <row r="28" spans="1:13" ht="15.95" customHeight="1" x14ac:dyDescent="0.2">
      <c r="A28" s="67" t="s">
        <v>19</v>
      </c>
      <c r="B28" s="68">
        <v>5936.4801453000109</v>
      </c>
      <c r="C28" s="6">
        <v>6.7100268172676794</v>
      </c>
      <c r="D28" s="6">
        <v>31.213997999479766</v>
      </c>
      <c r="E28" s="7">
        <v>62.075975183252552</v>
      </c>
      <c r="F28" s="69">
        <v>3049.7828995099917</v>
      </c>
      <c r="G28" s="6">
        <v>6.6708411170339348</v>
      </c>
      <c r="H28" s="6">
        <v>32.958179507921791</v>
      </c>
      <c r="I28" s="6">
        <v>60.370979375044278</v>
      </c>
      <c r="J28" s="68">
        <v>3175.9902016999986</v>
      </c>
      <c r="K28" s="6">
        <v>6.708912463434201</v>
      </c>
      <c r="L28" s="6">
        <v>33.520753813536416</v>
      </c>
      <c r="M28" s="7">
        <v>59.770333723029381</v>
      </c>
    </row>
    <row r="29" spans="1:13" ht="21.95" customHeight="1" thickBot="1" x14ac:dyDescent="0.25">
      <c r="A29" s="70" t="s">
        <v>26</v>
      </c>
      <c r="B29" s="71">
        <v>92469.377821999995</v>
      </c>
      <c r="C29" s="8">
        <v>44.212829183698801</v>
      </c>
      <c r="D29" s="8">
        <v>42.054130394434033</v>
      </c>
      <c r="E29" s="9">
        <v>13.733040421867162</v>
      </c>
      <c r="F29" s="72">
        <v>46076.116361</v>
      </c>
      <c r="G29" s="8">
        <v>45.702610745774443</v>
      </c>
      <c r="H29" s="8">
        <v>41.809594697465052</v>
      </c>
      <c r="I29" s="8">
        <v>12.487794556760504</v>
      </c>
      <c r="J29" s="71">
        <v>39084.638545000002</v>
      </c>
      <c r="K29" s="8">
        <v>42.519773698130258</v>
      </c>
      <c r="L29" s="8">
        <v>45.749568612766318</v>
      </c>
      <c r="M29" s="9">
        <v>11.730657689103399</v>
      </c>
    </row>
  </sheetData>
  <pageMargins left="0.51181102362204722" right="0.5118110236220472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Normal="100" workbookViewId="0">
      <selection activeCell="A3" sqref="A3"/>
    </sheetView>
  </sheetViews>
  <sheetFormatPr defaultRowHeight="12.75" x14ac:dyDescent="0.2"/>
  <cols>
    <col min="1" max="1" width="32.7109375" customWidth="1"/>
    <col min="2" max="2" width="7.7109375" customWidth="1"/>
    <col min="3" max="3" width="10.7109375" customWidth="1"/>
    <col min="4" max="4" width="8.7109375" customWidth="1"/>
    <col min="5" max="5" width="10.7109375" customWidth="1"/>
    <col min="6" max="6" width="7.7109375" customWidth="1"/>
    <col min="7" max="7" width="10.7109375" customWidth="1"/>
    <col min="8" max="8" width="8.7109375" customWidth="1"/>
    <col min="9" max="9" width="10.7109375" customWidth="1"/>
    <col min="10" max="10" width="7.7109375" customWidth="1"/>
    <col min="11" max="11" width="10.7109375" customWidth="1"/>
    <col min="12" max="12" width="8.7109375" customWidth="1"/>
    <col min="13" max="13" width="10.7109375" customWidth="1"/>
  </cols>
  <sheetData>
    <row r="1" spans="1:14" x14ac:dyDescent="0.2">
      <c r="A1" s="157" t="s">
        <v>74</v>
      </c>
      <c r="B1" s="158"/>
      <c r="C1" s="2"/>
      <c r="D1" s="2"/>
      <c r="E1" s="2"/>
      <c r="F1" s="2"/>
      <c r="G1" s="2"/>
      <c r="H1" s="2"/>
      <c r="I1" s="2"/>
    </row>
    <row r="2" spans="1:14" x14ac:dyDescent="0.2">
      <c r="A2" s="157" t="s">
        <v>75</v>
      </c>
      <c r="B2" s="3"/>
      <c r="C2" s="2"/>
      <c r="D2" s="2"/>
      <c r="E2" s="2"/>
      <c r="F2" s="2"/>
      <c r="G2" s="2"/>
      <c r="H2" s="2"/>
      <c r="I2" s="2"/>
    </row>
    <row r="3" spans="1:14" ht="13.5" thickBot="1" x14ac:dyDescent="0.25">
      <c r="A3" s="161"/>
      <c r="B3" s="3"/>
      <c r="C3" s="2"/>
      <c r="D3" s="2"/>
      <c r="E3" s="2"/>
      <c r="F3" s="2"/>
      <c r="G3" s="2"/>
      <c r="H3" s="2"/>
      <c r="I3" s="2"/>
    </row>
    <row r="4" spans="1:14" ht="15.95" customHeight="1" thickBot="1" x14ac:dyDescent="0.25">
      <c r="A4" s="49"/>
      <c r="B4" s="74">
        <v>2022</v>
      </c>
      <c r="C4" s="51"/>
      <c r="D4" s="51"/>
      <c r="E4" s="52"/>
      <c r="F4" s="75" t="s">
        <v>55</v>
      </c>
      <c r="G4" s="51"/>
      <c r="H4" s="51"/>
      <c r="I4" s="52"/>
      <c r="J4" s="75" t="s">
        <v>56</v>
      </c>
      <c r="K4" s="51"/>
      <c r="L4" s="51"/>
      <c r="M4" s="52"/>
    </row>
    <row r="5" spans="1:14" ht="12.95" customHeight="1" x14ac:dyDescent="0.2">
      <c r="A5" s="97"/>
      <c r="B5" s="80"/>
      <c r="C5" s="170" t="s">
        <v>54</v>
      </c>
      <c r="D5" s="170"/>
      <c r="E5" s="171"/>
      <c r="F5" s="78"/>
      <c r="G5" s="172" t="s">
        <v>54</v>
      </c>
      <c r="H5" s="172"/>
      <c r="I5" s="172"/>
      <c r="J5" s="80"/>
      <c r="K5" s="172" t="s">
        <v>54</v>
      </c>
      <c r="L5" s="172"/>
      <c r="M5" s="173"/>
    </row>
    <row r="6" spans="1:14" ht="26.1" customHeight="1" x14ac:dyDescent="0.2">
      <c r="A6" s="97"/>
      <c r="B6" s="84" t="s">
        <v>76</v>
      </c>
      <c r="C6" s="83" t="s">
        <v>45</v>
      </c>
      <c r="D6" s="83" t="s">
        <v>46</v>
      </c>
      <c r="E6" s="85" t="s">
        <v>47</v>
      </c>
      <c r="F6" s="82" t="s">
        <v>76</v>
      </c>
      <c r="G6" s="83" t="s">
        <v>45</v>
      </c>
      <c r="H6" s="83" t="s">
        <v>46</v>
      </c>
      <c r="I6" s="83" t="s">
        <v>47</v>
      </c>
      <c r="J6" s="84" t="s">
        <v>76</v>
      </c>
      <c r="K6" s="83" t="s">
        <v>45</v>
      </c>
      <c r="L6" s="83" t="s">
        <v>46</v>
      </c>
      <c r="M6" s="85" t="s">
        <v>47</v>
      </c>
    </row>
    <row r="7" spans="1:14" ht="26.1" customHeight="1" x14ac:dyDescent="0.2">
      <c r="A7" s="162" t="s">
        <v>23</v>
      </c>
      <c r="B7" s="80" t="s">
        <v>24</v>
      </c>
      <c r="C7" s="83" t="s">
        <v>51</v>
      </c>
      <c r="D7" s="83" t="s">
        <v>52</v>
      </c>
      <c r="E7" s="85" t="s">
        <v>49</v>
      </c>
      <c r="F7" s="78" t="s">
        <v>24</v>
      </c>
      <c r="G7" s="83" t="s">
        <v>77</v>
      </c>
      <c r="H7" s="83" t="s">
        <v>48</v>
      </c>
      <c r="I7" s="83" t="s">
        <v>49</v>
      </c>
      <c r="J7" s="80" t="s">
        <v>24</v>
      </c>
      <c r="K7" s="83" t="s">
        <v>51</v>
      </c>
      <c r="L7" s="83" t="s">
        <v>52</v>
      </c>
      <c r="M7" s="85" t="s">
        <v>49</v>
      </c>
    </row>
    <row r="8" spans="1:14" ht="15.95" customHeight="1" x14ac:dyDescent="0.2">
      <c r="A8" s="163"/>
      <c r="B8" s="89"/>
      <c r="C8" s="88" t="s">
        <v>25</v>
      </c>
      <c r="D8" s="88" t="s">
        <v>25</v>
      </c>
      <c r="E8" s="90" t="s">
        <v>25</v>
      </c>
      <c r="F8" s="88"/>
      <c r="G8" s="88" t="s">
        <v>25</v>
      </c>
      <c r="H8" s="88" t="s">
        <v>25</v>
      </c>
      <c r="I8" s="88" t="s">
        <v>25</v>
      </c>
      <c r="J8" s="89"/>
      <c r="K8" s="88" t="s">
        <v>25</v>
      </c>
      <c r="L8" s="88" t="s">
        <v>25</v>
      </c>
      <c r="M8" s="90" t="s">
        <v>25</v>
      </c>
    </row>
    <row r="9" spans="1:14" ht="18" customHeight="1" x14ac:dyDescent="0.2">
      <c r="A9" s="109" t="s">
        <v>0</v>
      </c>
      <c r="B9" s="68">
        <v>23876.509784999998</v>
      </c>
      <c r="C9" s="6">
        <v>57.23100011285841</v>
      </c>
      <c r="D9" s="6">
        <v>4.9053841392505682</v>
      </c>
      <c r="E9" s="7">
        <v>37.863615747891018</v>
      </c>
      <c r="F9" s="69">
        <v>11316.717732999999</v>
      </c>
      <c r="G9" s="6">
        <v>56.728894121917342</v>
      </c>
      <c r="H9" s="6">
        <v>4.6853168541951842</v>
      </c>
      <c r="I9" s="6">
        <v>38.585789023887493</v>
      </c>
      <c r="J9" s="68">
        <v>11389.839373999999</v>
      </c>
      <c r="K9" s="6">
        <v>57.171195249503285</v>
      </c>
      <c r="L9" s="6">
        <v>3.283911401423139</v>
      </c>
      <c r="M9" s="7">
        <v>39.544893349073583</v>
      </c>
      <c r="N9" s="160"/>
    </row>
    <row r="10" spans="1:14" ht="15.95" customHeight="1" x14ac:dyDescent="0.2">
      <c r="A10" s="109" t="s">
        <v>2</v>
      </c>
      <c r="B10" s="68">
        <v>8734.0292150000005</v>
      </c>
      <c r="C10" s="6">
        <v>56.836819809267681</v>
      </c>
      <c r="D10" s="6">
        <v>7.0013468257245812E-4</v>
      </c>
      <c r="E10" s="7">
        <v>43.162480056049738</v>
      </c>
      <c r="F10" s="69">
        <v>4203.8177130000004</v>
      </c>
      <c r="G10" s="6">
        <v>65.927686714573213</v>
      </c>
      <c r="H10" s="6">
        <v>5.6220764296881492E-4</v>
      </c>
      <c r="I10" s="6">
        <v>34.071751077783816</v>
      </c>
      <c r="J10" s="68">
        <v>3255.316785</v>
      </c>
      <c r="K10" s="6">
        <v>60.347837505246957</v>
      </c>
      <c r="L10" s="6">
        <v>0.16543217953388675</v>
      </c>
      <c r="M10" s="7">
        <v>39.486730315219155</v>
      </c>
      <c r="N10" s="160"/>
    </row>
    <row r="11" spans="1:14" ht="15.95" customHeight="1" x14ac:dyDescent="0.2">
      <c r="A11" s="109" t="s">
        <v>3</v>
      </c>
      <c r="B11" s="68">
        <v>6587.4848739999998</v>
      </c>
      <c r="C11" s="6">
        <v>23.956064586017632</v>
      </c>
      <c r="D11" s="6">
        <v>0.19727676356982421</v>
      </c>
      <c r="E11" s="7">
        <v>75.846658650412536</v>
      </c>
      <c r="F11" s="69">
        <v>3052.9121089999999</v>
      </c>
      <c r="G11" s="6">
        <v>18.330892783550372</v>
      </c>
      <c r="H11" s="6">
        <v>0.26143674581111714</v>
      </c>
      <c r="I11" s="6">
        <v>81.407670470638521</v>
      </c>
      <c r="J11" s="68">
        <v>2722.6379259999999</v>
      </c>
      <c r="K11" s="6">
        <v>22.567892720983437</v>
      </c>
      <c r="L11" s="6">
        <v>0.30028153387053608</v>
      </c>
      <c r="M11" s="7">
        <v>77.131825745146031</v>
      </c>
      <c r="N11" s="160"/>
    </row>
    <row r="12" spans="1:14" ht="15.95" customHeight="1" x14ac:dyDescent="0.2">
      <c r="A12" s="109" t="s">
        <v>4</v>
      </c>
      <c r="B12" s="68">
        <v>1913.334255</v>
      </c>
      <c r="C12" s="6">
        <v>25.667335434308079</v>
      </c>
      <c r="D12" s="6">
        <v>4.1678789934130913</v>
      </c>
      <c r="E12" s="7">
        <v>70.164785572278817</v>
      </c>
      <c r="F12" s="69">
        <v>998.6766902999999</v>
      </c>
      <c r="G12" s="6">
        <v>24.630304280815057</v>
      </c>
      <c r="H12" s="6">
        <v>2.2604302983626012</v>
      </c>
      <c r="I12" s="6">
        <v>73.109265420822339</v>
      </c>
      <c r="J12" s="68">
        <v>962.53735340000003</v>
      </c>
      <c r="K12" s="6">
        <v>26.518511026410241</v>
      </c>
      <c r="L12" s="6">
        <v>5.4435393737012863</v>
      </c>
      <c r="M12" s="7">
        <v>68.037949599888464</v>
      </c>
      <c r="N12" s="160"/>
    </row>
    <row r="13" spans="1:14" ht="15.95" customHeight="1" x14ac:dyDescent="0.2">
      <c r="A13" s="109" t="s">
        <v>5</v>
      </c>
      <c r="B13" s="68">
        <v>6984.9099230000002</v>
      </c>
      <c r="C13" s="6">
        <v>64.513153063892418</v>
      </c>
      <c r="D13" s="6">
        <v>3.403714358822949</v>
      </c>
      <c r="E13" s="7">
        <v>32.083132577284637</v>
      </c>
      <c r="F13" s="69">
        <v>3352.289205</v>
      </c>
      <c r="G13" s="6">
        <v>66.432338469818703</v>
      </c>
      <c r="H13" s="6">
        <v>1.5006122293512385</v>
      </c>
      <c r="I13" s="6">
        <v>32.067049300830064</v>
      </c>
      <c r="J13" s="68">
        <v>4089.2425790000002</v>
      </c>
      <c r="K13" s="6">
        <v>51.925959485716831</v>
      </c>
      <c r="L13" s="6">
        <v>16.0859941796997</v>
      </c>
      <c r="M13" s="7">
        <v>31.988046334583466</v>
      </c>
      <c r="N13" s="160"/>
    </row>
    <row r="14" spans="1:14" ht="15.95" customHeight="1" x14ac:dyDescent="0.2">
      <c r="A14" s="109" t="s">
        <v>6</v>
      </c>
      <c r="B14" s="68">
        <v>2377.8801199999998</v>
      </c>
      <c r="C14" s="6">
        <v>91.210839567675237</v>
      </c>
      <c r="D14" s="6">
        <v>3.9404846033937966E-5</v>
      </c>
      <c r="E14" s="7">
        <v>8.7891210274787319</v>
      </c>
      <c r="F14" s="69">
        <v>1209.085341</v>
      </c>
      <c r="G14" s="6">
        <v>91.253118312865283</v>
      </c>
      <c r="H14" s="6">
        <v>5.2684453135053486E-5</v>
      </c>
      <c r="I14" s="6">
        <v>8.7468290026815829</v>
      </c>
      <c r="J14" s="68">
        <v>1098.758906</v>
      </c>
      <c r="K14" s="6">
        <v>90.995118893945261</v>
      </c>
      <c r="L14" s="6">
        <v>0</v>
      </c>
      <c r="M14" s="7">
        <v>9.0048811060547429</v>
      </c>
      <c r="N14" s="160"/>
    </row>
    <row r="15" spans="1:14" ht="15.95" customHeight="1" x14ac:dyDescent="0.2">
      <c r="A15" s="109" t="s">
        <v>7</v>
      </c>
      <c r="B15" s="68">
        <v>3309.566022</v>
      </c>
      <c r="C15" s="6">
        <v>61.722563857368542</v>
      </c>
      <c r="D15" s="6">
        <v>1.9796391356173798E-3</v>
      </c>
      <c r="E15" s="7">
        <v>38.275456503495839</v>
      </c>
      <c r="F15" s="69">
        <v>1379.45064</v>
      </c>
      <c r="G15" s="6">
        <v>53.179390974652307</v>
      </c>
      <c r="H15" s="6">
        <v>3.7609126614008368E-3</v>
      </c>
      <c r="I15" s="6">
        <v>46.816848112686287</v>
      </c>
      <c r="J15" s="68">
        <v>1629.235138</v>
      </c>
      <c r="K15" s="6">
        <v>63.212095148293166</v>
      </c>
      <c r="L15" s="6">
        <v>1.7213697214611446E-4</v>
      </c>
      <c r="M15" s="7">
        <v>36.78773271473468</v>
      </c>
      <c r="N15" s="160"/>
    </row>
    <row r="16" spans="1:14" ht="15.95" customHeight="1" x14ac:dyDescent="0.2">
      <c r="A16" s="109" t="s">
        <v>8</v>
      </c>
      <c r="B16" s="68">
        <v>2984.9445730000002</v>
      </c>
      <c r="C16" s="6">
        <v>85.727119817154616</v>
      </c>
      <c r="D16" s="6">
        <v>1.5992993780793899E-2</v>
      </c>
      <c r="E16" s="7">
        <v>14.256887189064585</v>
      </c>
      <c r="F16" s="69">
        <v>1293.023443</v>
      </c>
      <c r="G16" s="6">
        <v>82.256336038373391</v>
      </c>
      <c r="H16" s="6">
        <v>3.6919052220747421E-2</v>
      </c>
      <c r="I16" s="6">
        <v>17.70674490940587</v>
      </c>
      <c r="J16" s="68">
        <v>1503.142503</v>
      </c>
      <c r="K16" s="6">
        <v>86.407946075096703</v>
      </c>
      <c r="L16" s="6">
        <v>5.7446256123991199E-3</v>
      </c>
      <c r="M16" s="7">
        <v>13.5863092992909</v>
      </c>
      <c r="N16" s="160"/>
    </row>
    <row r="17" spans="1:14" ht="15.95" customHeight="1" x14ac:dyDescent="0.2">
      <c r="A17" s="109" t="s">
        <v>9</v>
      </c>
      <c r="B17" s="68">
        <v>515.94188589999999</v>
      </c>
      <c r="C17" s="6">
        <v>58.32635213102413</v>
      </c>
      <c r="D17" s="6">
        <v>6.1556272255523279E-5</v>
      </c>
      <c r="E17" s="7">
        <v>41.67358631270362</v>
      </c>
      <c r="F17" s="69">
        <v>258.32505380000003</v>
      </c>
      <c r="G17" s="6">
        <v>59.622866485575599</v>
      </c>
      <c r="H17" s="6">
        <v>9.1224775635652161E-5</v>
      </c>
      <c r="I17" s="6">
        <v>40.377042289648763</v>
      </c>
      <c r="J17" s="68">
        <v>251.4249068</v>
      </c>
      <c r="K17" s="6">
        <v>54.444120728615111</v>
      </c>
      <c r="L17" s="6">
        <v>1.3204737916601664E-4</v>
      </c>
      <c r="M17" s="7">
        <v>45.555747224005735</v>
      </c>
      <c r="N17" s="160"/>
    </row>
    <row r="18" spans="1:14" ht="15.95" customHeight="1" x14ac:dyDescent="0.2">
      <c r="A18" s="109" t="s">
        <v>10</v>
      </c>
      <c r="B18" s="68">
        <v>2157.2351699999999</v>
      </c>
      <c r="C18" s="6">
        <v>79.15317157291129</v>
      </c>
      <c r="D18" s="6">
        <v>1.900834429571989E-3</v>
      </c>
      <c r="E18" s="7">
        <v>20.844927592659129</v>
      </c>
      <c r="F18" s="69">
        <v>1164.7287389999999</v>
      </c>
      <c r="G18" s="6">
        <v>79.815234416375461</v>
      </c>
      <c r="H18" s="6">
        <v>1.392171026836837E-3</v>
      </c>
      <c r="I18" s="6">
        <v>20.183373412597696</v>
      </c>
      <c r="J18" s="68">
        <v>962.14799429999994</v>
      </c>
      <c r="K18" s="6">
        <v>75.449356263341329</v>
      </c>
      <c r="L18" s="6">
        <v>2.6477215720367478E-3</v>
      </c>
      <c r="M18" s="7">
        <v>24.547996015086639</v>
      </c>
      <c r="N18" s="160"/>
    </row>
    <row r="19" spans="1:14" ht="15.95" customHeight="1" x14ac:dyDescent="0.2">
      <c r="A19" s="109" t="s">
        <v>11</v>
      </c>
      <c r="B19" s="68">
        <v>1206.5256019999999</v>
      </c>
      <c r="C19" s="6">
        <v>65.684721914345374</v>
      </c>
      <c r="D19" s="6">
        <v>2.1214213374976554E-4</v>
      </c>
      <c r="E19" s="7">
        <v>34.315065943520878</v>
      </c>
      <c r="F19" s="69">
        <v>624.04391820000001</v>
      </c>
      <c r="G19" s="6">
        <v>63.214895133943713</v>
      </c>
      <c r="H19" s="6">
        <v>1.2881013642078142E-4</v>
      </c>
      <c r="I19" s="6">
        <v>36.784976055919863</v>
      </c>
      <c r="J19" s="68">
        <v>558.88073810000003</v>
      </c>
      <c r="K19" s="6">
        <v>64.268736707004962</v>
      </c>
      <c r="L19" s="6">
        <v>2.8211453363973698E-3</v>
      </c>
      <c r="M19" s="7">
        <v>35.728442147658626</v>
      </c>
      <c r="N19" s="160"/>
    </row>
    <row r="20" spans="1:14" ht="15.95" customHeight="1" x14ac:dyDescent="0.2">
      <c r="A20" s="109" t="s">
        <v>12</v>
      </c>
      <c r="B20" s="68">
        <v>2995.9595610000001</v>
      </c>
      <c r="C20" s="6">
        <v>55.340580842612475</v>
      </c>
      <c r="D20" s="6">
        <v>0.73052886037425158</v>
      </c>
      <c r="E20" s="7">
        <v>43.928890297013282</v>
      </c>
      <c r="F20" s="69">
        <v>1287.760636</v>
      </c>
      <c r="G20" s="6">
        <v>52.213405774388463</v>
      </c>
      <c r="H20" s="6">
        <v>0.95383378866094148</v>
      </c>
      <c r="I20" s="6">
        <v>46.832760436950608</v>
      </c>
      <c r="J20" s="68">
        <v>1693.8892539999999</v>
      </c>
      <c r="K20" s="6">
        <v>51.54192890619683</v>
      </c>
      <c r="L20" s="6">
        <v>0.86467239674561436</v>
      </c>
      <c r="M20" s="7">
        <v>47.593398697057566</v>
      </c>
      <c r="N20" s="160"/>
    </row>
    <row r="21" spans="1:14" ht="15.95" customHeight="1" x14ac:dyDescent="0.2">
      <c r="A21" s="109" t="s">
        <v>13</v>
      </c>
      <c r="B21" s="68">
        <v>843.35532149999995</v>
      </c>
      <c r="C21" s="6">
        <v>62.777975082504021</v>
      </c>
      <c r="D21" s="6">
        <v>9.2840012663939903E-3</v>
      </c>
      <c r="E21" s="7">
        <v>37.212740916229578</v>
      </c>
      <c r="F21" s="69">
        <v>435.41927079999999</v>
      </c>
      <c r="G21" s="6">
        <v>63.51140046969185</v>
      </c>
      <c r="H21" s="6">
        <v>6.3970526496963673E-3</v>
      </c>
      <c r="I21" s="6">
        <v>36.482202477658461</v>
      </c>
      <c r="J21" s="68">
        <v>425.79892469999999</v>
      </c>
      <c r="K21" s="6">
        <v>60.522664102138648</v>
      </c>
      <c r="L21" s="6">
        <v>3.68141437977675E-3</v>
      </c>
      <c r="M21" s="7">
        <v>39.473654483481567</v>
      </c>
      <c r="N21" s="160"/>
    </row>
    <row r="22" spans="1:14" ht="15.95" customHeight="1" x14ac:dyDescent="0.2">
      <c r="A22" s="109" t="s">
        <v>14</v>
      </c>
      <c r="B22" s="68">
        <v>3917.1436530000001</v>
      </c>
      <c r="C22" s="6">
        <v>63.537272633883966</v>
      </c>
      <c r="D22" s="6">
        <v>9.6540768335371452E-2</v>
      </c>
      <c r="E22" s="7">
        <v>36.366186597780661</v>
      </c>
      <c r="F22" s="69">
        <v>1850.4994119999999</v>
      </c>
      <c r="G22" s="6">
        <v>64.417852690508838</v>
      </c>
      <c r="H22" s="6">
        <v>0.17006242073254726</v>
      </c>
      <c r="I22" s="6">
        <v>35.412084888758613</v>
      </c>
      <c r="J22" s="68">
        <v>2099.0184119999999</v>
      </c>
      <c r="K22" s="6">
        <v>62.098819194847785</v>
      </c>
      <c r="L22" s="6">
        <v>4.806086935075859E-3</v>
      </c>
      <c r="M22" s="7">
        <v>37.896374718217139</v>
      </c>
      <c r="N22" s="160"/>
    </row>
    <row r="23" spans="1:14" ht="15.95" customHeight="1" x14ac:dyDescent="0.2">
      <c r="A23" s="109" t="s">
        <v>15</v>
      </c>
      <c r="B23" s="68">
        <v>2861.931321</v>
      </c>
      <c r="C23" s="6">
        <v>5.1087761373528</v>
      </c>
      <c r="D23" s="6">
        <v>6.5355367307637152E-7</v>
      </c>
      <c r="E23" s="7">
        <v>94.891223209093539</v>
      </c>
      <c r="F23" s="69">
        <v>1458.709832</v>
      </c>
      <c r="G23" s="6">
        <v>6.1324730702107439</v>
      </c>
      <c r="H23" s="6">
        <v>4.2697300107664097E-7</v>
      </c>
      <c r="I23" s="6">
        <v>93.867526502816261</v>
      </c>
      <c r="J23" s="68">
        <v>1037.6149210000001</v>
      </c>
      <c r="K23" s="6">
        <v>8.4009268683024434</v>
      </c>
      <c r="L23" s="6">
        <v>6.1679914901451157E-6</v>
      </c>
      <c r="M23" s="7">
        <v>91.599066963706065</v>
      </c>
      <c r="N23" s="160"/>
    </row>
    <row r="24" spans="1:14" ht="15.95" customHeight="1" x14ac:dyDescent="0.2">
      <c r="A24" s="109" t="s">
        <v>16</v>
      </c>
      <c r="B24" s="68">
        <v>2462.72856</v>
      </c>
      <c r="C24" s="6">
        <v>42.897404125439081</v>
      </c>
      <c r="D24" s="6">
        <v>2.1004037442477353E-3</v>
      </c>
      <c r="E24" s="7">
        <v>57.100495470816668</v>
      </c>
      <c r="F24" s="69">
        <v>1270.2524960000001</v>
      </c>
      <c r="G24" s="6">
        <v>43.953592766958558</v>
      </c>
      <c r="H24" s="6">
        <v>1.926690641113356E-3</v>
      </c>
      <c r="I24" s="6">
        <v>56.044480542400322</v>
      </c>
      <c r="J24" s="68">
        <v>1139.4099269999999</v>
      </c>
      <c r="K24" s="6">
        <v>38.795504529494544</v>
      </c>
      <c r="L24" s="6">
        <v>3.0182289260516712E-4</v>
      </c>
      <c r="M24" s="7">
        <v>61.204193647612847</v>
      </c>
      <c r="N24" s="160"/>
    </row>
    <row r="25" spans="1:14" ht="15.95" customHeight="1" x14ac:dyDescent="0.2">
      <c r="A25" s="109" t="s">
        <v>17</v>
      </c>
      <c r="B25" s="68">
        <v>813.64948479999998</v>
      </c>
      <c r="C25" s="6">
        <v>14.369475466298482</v>
      </c>
      <c r="D25" s="6">
        <v>36.446330421126319</v>
      </c>
      <c r="E25" s="7">
        <v>49.184194112575199</v>
      </c>
      <c r="F25" s="69">
        <v>419.84896750000001</v>
      </c>
      <c r="G25" s="6">
        <v>14.007337539634909</v>
      </c>
      <c r="H25" s="6">
        <v>45.249866782606787</v>
      </c>
      <c r="I25" s="6">
        <v>40.742795677758309</v>
      </c>
      <c r="J25" s="68">
        <v>413.36274960000003</v>
      </c>
      <c r="K25" s="6">
        <v>12.073110575316841</v>
      </c>
      <c r="L25" s="6">
        <v>22.170800095565451</v>
      </c>
      <c r="M25" s="7">
        <v>65.7560893291177</v>
      </c>
      <c r="N25" s="160"/>
    </row>
    <row r="26" spans="1:14" ht="15.95" customHeight="1" x14ac:dyDescent="0.2">
      <c r="A26" s="109" t="s">
        <v>18</v>
      </c>
      <c r="B26" s="68">
        <v>5127.0939980000003</v>
      </c>
      <c r="C26" s="6">
        <v>82.183283212066698</v>
      </c>
      <c r="D26" s="6">
        <v>3.5624599269685198E-2</v>
      </c>
      <c r="E26" s="7">
        <v>17.781092188663621</v>
      </c>
      <c r="F26" s="69">
        <v>2748.4571249999999</v>
      </c>
      <c r="G26" s="6">
        <v>84.284761048694975</v>
      </c>
      <c r="H26" s="6">
        <v>4.3357816839541562E-2</v>
      </c>
      <c r="I26" s="6">
        <v>15.671881134465476</v>
      </c>
      <c r="J26" s="68">
        <v>2325.3568439999999</v>
      </c>
      <c r="K26" s="6">
        <v>84.528545447469114</v>
      </c>
      <c r="L26" s="6">
        <v>1.8645424690483577E-2</v>
      </c>
      <c r="M26" s="7">
        <v>15.452809127840403</v>
      </c>
      <c r="N26" s="160"/>
    </row>
    <row r="27" spans="1:14" ht="15.95" customHeight="1" x14ac:dyDescent="0.2">
      <c r="A27" s="109" t="s">
        <v>1</v>
      </c>
      <c r="B27" s="68">
        <v>163.32221749999999</v>
      </c>
      <c r="C27" s="6">
        <v>69.231572550746208</v>
      </c>
      <c r="D27" s="6">
        <v>0.14752310107472058</v>
      </c>
      <c r="E27" s="7">
        <v>30.620904348179085</v>
      </c>
      <c r="F27" s="69">
        <v>59.614115840000004</v>
      </c>
      <c r="G27" s="6">
        <v>61.695161157320953</v>
      </c>
      <c r="H27" s="6">
        <v>0.15810013898882644</v>
      </c>
      <c r="I27" s="6">
        <v>38.146738703690211</v>
      </c>
      <c r="J27" s="68">
        <v>118.9678069</v>
      </c>
      <c r="K27" s="6">
        <v>78.635157980823877</v>
      </c>
      <c r="L27" s="6">
        <v>8.0961398299008114E-2</v>
      </c>
      <c r="M27" s="7">
        <v>21.28388062087712</v>
      </c>
      <c r="N27" s="160"/>
    </row>
    <row r="28" spans="1:14" ht="15.95" customHeight="1" x14ac:dyDescent="0.2">
      <c r="A28" s="109" t="s">
        <v>19</v>
      </c>
      <c r="B28" s="68">
        <v>2051.1223533000011</v>
      </c>
      <c r="C28" s="6">
        <v>0.30847840670619853</v>
      </c>
      <c r="D28" s="6">
        <v>8.9896519306711768E-3</v>
      </c>
      <c r="E28" s="7">
        <v>99.682531941363123</v>
      </c>
      <c r="F28" s="69">
        <v>1077.341078559999</v>
      </c>
      <c r="G28" s="6">
        <v>0.40370932371989693</v>
      </c>
      <c r="H28" s="6">
        <v>3.841243782428316E-3</v>
      </c>
      <c r="I28" s="6">
        <v>99.592449432497659</v>
      </c>
      <c r="J28" s="68">
        <v>469.24194620000344</v>
      </c>
      <c r="K28" s="6">
        <v>0.77849781892836223</v>
      </c>
      <c r="L28" s="6">
        <v>8.0349077292356658E-3</v>
      </c>
      <c r="M28" s="7">
        <v>99.213467273342403</v>
      </c>
      <c r="N28" s="160"/>
    </row>
    <row r="29" spans="1:14" ht="21.95" customHeight="1" thickBot="1" x14ac:dyDescent="0.25">
      <c r="A29" s="113" t="s">
        <v>26</v>
      </c>
      <c r="B29" s="71">
        <v>81884.667895000006</v>
      </c>
      <c r="C29" s="8">
        <v>55.083521880996642</v>
      </c>
      <c r="D29" s="8">
        <v>2.2311608948902322</v>
      </c>
      <c r="E29" s="9">
        <v>42.685317224113092</v>
      </c>
      <c r="F29" s="72">
        <v>39460.973518999999</v>
      </c>
      <c r="G29" s="8">
        <v>55.372606582748361</v>
      </c>
      <c r="H29" s="8">
        <v>2.078155069785296</v>
      </c>
      <c r="I29" s="8">
        <v>42.549238347466357</v>
      </c>
      <c r="J29" s="71">
        <v>38145.824989000001</v>
      </c>
      <c r="K29" s="8">
        <v>54.674384160191195</v>
      </c>
      <c r="L29" s="8">
        <v>3.1223053808672954</v>
      </c>
      <c r="M29" s="9">
        <v>42.203310458941559</v>
      </c>
      <c r="N29" s="160"/>
    </row>
  </sheetData>
  <mergeCells count="3">
    <mergeCell ref="C5:E5"/>
    <mergeCell ref="G5:I5"/>
    <mergeCell ref="K5:M5"/>
  </mergeCells>
  <pageMargins left="0.51181102362204722" right="0.51181102362204722" top="0.74803149606299213" bottom="0.74803149606299213" header="0.31496062992125984" footer="0.31496062992125984"/>
  <pageSetup paperSize="9" scale="9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workbookViewId="0">
      <selection activeCell="A3" sqref="A3"/>
    </sheetView>
  </sheetViews>
  <sheetFormatPr defaultRowHeight="12.75" x14ac:dyDescent="0.2"/>
  <cols>
    <col min="1" max="1" width="32.7109375" style="2" customWidth="1"/>
    <col min="2" max="2" width="7.28515625" style="2" customWidth="1"/>
    <col min="3" max="3" width="10.7109375" style="2" customWidth="1"/>
    <col min="4" max="4" width="8.28515625" style="2" customWidth="1"/>
    <col min="5" max="5" width="10.7109375" style="2" customWidth="1"/>
    <col min="6" max="6" width="7.28515625" style="2" customWidth="1"/>
    <col min="7" max="7" width="10.7109375" style="2" customWidth="1"/>
    <col min="8" max="8" width="8.28515625" style="2" customWidth="1"/>
    <col min="9" max="9" width="10.7109375" style="2" customWidth="1"/>
    <col min="10" max="10" width="7.28515625" style="2" customWidth="1"/>
    <col min="11" max="11" width="10.7109375" style="2" customWidth="1"/>
    <col min="12" max="12" width="8.28515625" style="2" customWidth="1"/>
    <col min="13" max="13" width="10.7109375" style="2" customWidth="1"/>
  </cols>
  <sheetData>
    <row r="1" spans="1:13" x14ac:dyDescent="0.2">
      <c r="A1" s="44" t="s">
        <v>61</v>
      </c>
      <c r="B1" s="45"/>
      <c r="C1" s="46"/>
      <c r="D1" s="46"/>
      <c r="E1" s="46"/>
      <c r="F1" s="46"/>
      <c r="G1" s="46"/>
      <c r="H1" s="46"/>
      <c r="I1" s="46"/>
    </row>
    <row r="2" spans="1:13" x14ac:dyDescent="0.2">
      <c r="A2" s="44" t="s">
        <v>62</v>
      </c>
      <c r="B2" s="47"/>
      <c r="C2" s="46"/>
      <c r="D2" s="46"/>
      <c r="E2" s="46"/>
      <c r="F2" s="46"/>
      <c r="G2" s="46"/>
      <c r="H2" s="46"/>
      <c r="I2" s="46"/>
    </row>
    <row r="3" spans="1:13" ht="13.5" thickBot="1" x14ac:dyDescent="0.25">
      <c r="A3" s="48"/>
      <c r="B3" s="47"/>
      <c r="C3" s="46"/>
      <c r="D3" s="46"/>
      <c r="E3" s="46"/>
      <c r="F3" s="46"/>
      <c r="G3" s="46"/>
      <c r="H3" s="46"/>
      <c r="I3" s="46"/>
    </row>
    <row r="4" spans="1:13" ht="15.95" customHeight="1" thickBot="1" x14ac:dyDescent="0.25">
      <c r="A4" s="73"/>
      <c r="B4" s="74" t="s">
        <v>63</v>
      </c>
      <c r="C4" s="51"/>
      <c r="D4" s="51"/>
      <c r="E4" s="51"/>
      <c r="F4" s="75" t="s">
        <v>55</v>
      </c>
      <c r="G4" s="51"/>
      <c r="H4" s="51"/>
      <c r="I4" s="52"/>
      <c r="J4" s="76" t="s">
        <v>56</v>
      </c>
      <c r="K4" s="51"/>
      <c r="L4" s="51"/>
      <c r="M4" s="52"/>
    </row>
    <row r="5" spans="1:13" x14ac:dyDescent="0.2">
      <c r="A5" s="77"/>
      <c r="B5" s="78"/>
      <c r="C5" s="172" t="s">
        <v>54</v>
      </c>
      <c r="D5" s="172"/>
      <c r="E5" s="79"/>
      <c r="F5" s="80"/>
      <c r="G5" s="172" t="s">
        <v>54</v>
      </c>
      <c r="H5" s="172"/>
      <c r="I5" s="81"/>
      <c r="J5" s="78"/>
      <c r="K5" s="172" t="s">
        <v>54</v>
      </c>
      <c r="L5" s="172"/>
      <c r="M5" s="81"/>
    </row>
    <row r="6" spans="1:13" ht="26.1" customHeight="1" x14ac:dyDescent="0.2">
      <c r="A6" s="77"/>
      <c r="B6" s="82" t="s">
        <v>53</v>
      </c>
      <c r="C6" s="83" t="s">
        <v>45</v>
      </c>
      <c r="D6" s="83" t="s">
        <v>46</v>
      </c>
      <c r="E6" s="83" t="s">
        <v>47</v>
      </c>
      <c r="F6" s="84" t="s">
        <v>53</v>
      </c>
      <c r="G6" s="83" t="s">
        <v>45</v>
      </c>
      <c r="H6" s="83" t="s">
        <v>50</v>
      </c>
      <c r="I6" s="85" t="s">
        <v>47</v>
      </c>
      <c r="J6" s="82" t="s">
        <v>53</v>
      </c>
      <c r="K6" s="83" t="s">
        <v>45</v>
      </c>
      <c r="L6" s="83" t="s">
        <v>46</v>
      </c>
      <c r="M6" s="85" t="s">
        <v>47</v>
      </c>
    </row>
    <row r="7" spans="1:13" ht="26.1" customHeight="1" x14ac:dyDescent="0.2">
      <c r="A7" s="86" t="s">
        <v>23</v>
      </c>
      <c r="B7" s="78" t="s">
        <v>24</v>
      </c>
      <c r="C7" s="83" t="s">
        <v>51</v>
      </c>
      <c r="D7" s="83" t="s">
        <v>48</v>
      </c>
      <c r="E7" s="83" t="s">
        <v>49</v>
      </c>
      <c r="F7" s="80" t="s">
        <v>24</v>
      </c>
      <c r="G7" s="83" t="s">
        <v>51</v>
      </c>
      <c r="H7" s="83" t="s">
        <v>48</v>
      </c>
      <c r="I7" s="85" t="s">
        <v>49</v>
      </c>
      <c r="J7" s="78" t="s">
        <v>24</v>
      </c>
      <c r="K7" s="83" t="s">
        <v>51</v>
      </c>
      <c r="L7" s="83" t="s">
        <v>52</v>
      </c>
      <c r="M7" s="85" t="s">
        <v>49</v>
      </c>
    </row>
    <row r="8" spans="1:13" x14ac:dyDescent="0.2">
      <c r="A8" s="87"/>
      <c r="B8" s="88"/>
      <c r="C8" s="88" t="s">
        <v>25</v>
      </c>
      <c r="D8" s="88" t="s">
        <v>25</v>
      </c>
      <c r="E8" s="88" t="s">
        <v>25</v>
      </c>
      <c r="F8" s="89"/>
      <c r="G8" s="88" t="s">
        <v>25</v>
      </c>
      <c r="H8" s="88" t="s">
        <v>25</v>
      </c>
      <c r="I8" s="90" t="s">
        <v>25</v>
      </c>
      <c r="J8" s="88"/>
      <c r="K8" s="88" t="s">
        <v>25</v>
      </c>
      <c r="L8" s="88" t="s">
        <v>25</v>
      </c>
      <c r="M8" s="90" t="s">
        <v>25</v>
      </c>
    </row>
    <row r="9" spans="1:13" ht="18" customHeight="1" x14ac:dyDescent="0.2">
      <c r="A9" s="91" t="s">
        <v>0</v>
      </c>
      <c r="B9" s="69">
        <v>52475.847264999997</v>
      </c>
      <c r="C9" s="6">
        <v>53.182475454904697</v>
      </c>
      <c r="D9" s="6">
        <v>8.0596609992105108</v>
      </c>
      <c r="E9" s="6">
        <v>38.757863545884796</v>
      </c>
      <c r="F9" s="68">
        <v>25624.407050000002</v>
      </c>
      <c r="G9" s="6">
        <v>53.604662539888906</v>
      </c>
      <c r="H9" s="6">
        <v>6.7085152044523113</v>
      </c>
      <c r="I9" s="7">
        <v>39.68682225565879</v>
      </c>
      <c r="J9" s="69">
        <v>22243.225474999999</v>
      </c>
      <c r="K9" s="6">
        <v>55.727816356159479</v>
      </c>
      <c r="L9" s="6">
        <v>3.5766731196145671</v>
      </c>
      <c r="M9" s="7">
        <v>40.695510524225945</v>
      </c>
    </row>
    <row r="10" spans="1:13" ht="15.95" customHeight="1" x14ac:dyDescent="0.2">
      <c r="A10" s="91" t="s">
        <v>2</v>
      </c>
      <c r="B10" s="69">
        <v>5797.8977590000004</v>
      </c>
      <c r="C10" s="6">
        <v>65.411979998352081</v>
      </c>
      <c r="D10" s="6">
        <v>0.47929704219321034</v>
      </c>
      <c r="E10" s="6">
        <v>34.108722959454703</v>
      </c>
      <c r="F10" s="68">
        <v>3283.2894630000001</v>
      </c>
      <c r="G10" s="6">
        <v>68.809716788226282</v>
      </c>
      <c r="H10" s="6">
        <v>0.68201017609439374</v>
      </c>
      <c r="I10" s="7">
        <v>30.508273035679316</v>
      </c>
      <c r="J10" s="69">
        <v>2149.604448</v>
      </c>
      <c r="K10" s="6">
        <v>62.648228888118219</v>
      </c>
      <c r="L10" s="6">
        <v>0.76979912352062874</v>
      </c>
      <c r="M10" s="7">
        <v>36.581971988361147</v>
      </c>
    </row>
    <row r="11" spans="1:13" ht="15.95" customHeight="1" x14ac:dyDescent="0.2">
      <c r="A11" s="91" t="s">
        <v>3</v>
      </c>
      <c r="B11" s="69">
        <v>2962.5145550000002</v>
      </c>
      <c r="C11" s="6">
        <v>23.698455843022725</v>
      </c>
      <c r="D11" s="6">
        <v>0.32765518487578471</v>
      </c>
      <c r="E11" s="6">
        <v>75.973888972101506</v>
      </c>
      <c r="F11" s="68">
        <v>1447.7858229999999</v>
      </c>
      <c r="G11" s="6">
        <v>22.271385174497208</v>
      </c>
      <c r="H11" s="6">
        <v>0.43900029672127816</v>
      </c>
      <c r="I11" s="7">
        <v>77.289614528781513</v>
      </c>
      <c r="J11" s="69">
        <v>1150.826235</v>
      </c>
      <c r="K11" s="6">
        <v>27.594972284953879</v>
      </c>
      <c r="L11" s="6">
        <v>0.27853858802732007</v>
      </c>
      <c r="M11" s="7">
        <v>72.1264891270188</v>
      </c>
    </row>
    <row r="12" spans="1:13" ht="15.95" customHeight="1" x14ac:dyDescent="0.2">
      <c r="A12" s="91" t="s">
        <v>4</v>
      </c>
      <c r="B12" s="69">
        <v>1096.090121</v>
      </c>
      <c r="C12" s="6">
        <v>67.912506648846787</v>
      </c>
      <c r="D12" s="6">
        <v>1.5108184561960292</v>
      </c>
      <c r="E12" s="6">
        <v>30.576674894957172</v>
      </c>
      <c r="F12" s="68">
        <v>567.22122779999995</v>
      </c>
      <c r="G12" s="6">
        <v>68.443501979375171</v>
      </c>
      <c r="H12" s="6">
        <v>0.869301428091658</v>
      </c>
      <c r="I12" s="7">
        <v>30.687196592533155</v>
      </c>
      <c r="J12" s="69">
        <v>527.23464990000002</v>
      </c>
      <c r="K12" s="6">
        <v>68.765345963981375</v>
      </c>
      <c r="L12" s="6">
        <v>2.723264699722709</v>
      </c>
      <c r="M12" s="7">
        <v>28.511389336295917</v>
      </c>
    </row>
    <row r="13" spans="1:13" ht="15.95" customHeight="1" x14ac:dyDescent="0.2">
      <c r="A13" s="91" t="s">
        <v>5</v>
      </c>
      <c r="B13" s="69">
        <v>4759.5397659999999</v>
      </c>
      <c r="C13" s="6">
        <v>56.936156506317147</v>
      </c>
      <c r="D13" s="6">
        <v>4.6814586539852607</v>
      </c>
      <c r="E13" s="6">
        <v>38.382384839697579</v>
      </c>
      <c r="F13" s="68">
        <v>2363.6894160000002</v>
      </c>
      <c r="G13" s="6">
        <v>58.112451695006442</v>
      </c>
      <c r="H13" s="6">
        <v>4.1748158695769915</v>
      </c>
      <c r="I13" s="7">
        <v>37.712732435416562</v>
      </c>
      <c r="J13" s="69">
        <v>2059.667602</v>
      </c>
      <c r="K13" s="6">
        <v>51.424173096940564</v>
      </c>
      <c r="L13" s="6">
        <v>5.8309619115486706</v>
      </c>
      <c r="M13" s="7">
        <v>42.744864991510781</v>
      </c>
    </row>
    <row r="14" spans="1:13" ht="15.95" customHeight="1" x14ac:dyDescent="0.2">
      <c r="A14" s="91" t="s">
        <v>6</v>
      </c>
      <c r="B14" s="69">
        <v>1382.0415559999999</v>
      </c>
      <c r="C14" s="6">
        <v>62.74743851379074</v>
      </c>
      <c r="D14" s="6">
        <v>0.53955773660552497</v>
      </c>
      <c r="E14" s="6">
        <v>36.713003749603729</v>
      </c>
      <c r="F14" s="68">
        <v>692.92183190000003</v>
      </c>
      <c r="G14" s="6">
        <v>62.370488442667963</v>
      </c>
      <c r="H14" s="6">
        <v>0.1509309247896754</v>
      </c>
      <c r="I14" s="7">
        <v>37.478580632542368</v>
      </c>
      <c r="J14" s="69">
        <v>579.6183827000001</v>
      </c>
      <c r="K14" s="6">
        <v>60.708333975081544</v>
      </c>
      <c r="L14" s="6">
        <v>1.3400706417888653</v>
      </c>
      <c r="M14" s="7">
        <v>37.951595383129586</v>
      </c>
    </row>
    <row r="15" spans="1:13" ht="15.95" customHeight="1" x14ac:dyDescent="0.2">
      <c r="A15" s="91" t="s">
        <v>7</v>
      </c>
      <c r="B15" s="69">
        <v>1110.771653</v>
      </c>
      <c r="C15" s="6">
        <v>27.089514830136213</v>
      </c>
      <c r="D15" s="6">
        <v>8.4260194572098379E-2</v>
      </c>
      <c r="E15" s="6">
        <v>72.82622497529168</v>
      </c>
      <c r="F15" s="68">
        <v>550.57540189999997</v>
      </c>
      <c r="G15" s="6">
        <v>24.155840408198038</v>
      </c>
      <c r="H15" s="6">
        <v>6.7735165490575289E-2</v>
      </c>
      <c r="I15" s="7">
        <v>75.77642442631138</v>
      </c>
      <c r="J15" s="69">
        <v>345.3622226</v>
      </c>
      <c r="K15" s="6">
        <v>28.98456489420747</v>
      </c>
      <c r="L15" s="6">
        <v>3.4831145964543682E-2</v>
      </c>
      <c r="M15" s="7">
        <v>70.980603959827988</v>
      </c>
    </row>
    <row r="16" spans="1:13" ht="15.95" customHeight="1" x14ac:dyDescent="0.2">
      <c r="A16" s="91" t="s">
        <v>8</v>
      </c>
      <c r="B16" s="69">
        <v>517.20894829999997</v>
      </c>
      <c r="C16" s="6">
        <v>76.654003743187886</v>
      </c>
      <c r="D16" s="6">
        <v>0.10522593949452608</v>
      </c>
      <c r="E16" s="6">
        <v>23.240770317317587</v>
      </c>
      <c r="F16" s="68">
        <v>243.1891421</v>
      </c>
      <c r="G16" s="6">
        <v>75.853318284337661</v>
      </c>
      <c r="H16" s="6">
        <v>0.18160101197881987</v>
      </c>
      <c r="I16" s="7">
        <v>23.965080703683515</v>
      </c>
      <c r="J16" s="69">
        <v>259.76089769999999</v>
      </c>
      <c r="K16" s="6">
        <v>80.300838968378898</v>
      </c>
      <c r="L16" s="6">
        <v>3.128773151589382E-2</v>
      </c>
      <c r="M16" s="7">
        <v>19.667873300105207</v>
      </c>
    </row>
    <row r="17" spans="1:13" ht="15.95" customHeight="1" x14ac:dyDescent="0.2">
      <c r="A17" s="91" t="s">
        <v>9</v>
      </c>
      <c r="B17" s="69">
        <v>315.84511139999995</v>
      </c>
      <c r="C17" s="6">
        <v>51.569378035711821</v>
      </c>
      <c r="D17" s="6">
        <v>0.31041215533336997</v>
      </c>
      <c r="E17" s="6">
        <v>48.120209808954797</v>
      </c>
      <c r="F17" s="68">
        <v>151.77275209999999</v>
      </c>
      <c r="G17" s="6">
        <v>53.067964904779572</v>
      </c>
      <c r="H17" s="6">
        <v>0.44568375608926691</v>
      </c>
      <c r="I17" s="7">
        <v>46.486351339131168</v>
      </c>
      <c r="J17" s="69">
        <v>158.11614469999998</v>
      </c>
      <c r="K17" s="6">
        <v>49.153134003479686</v>
      </c>
      <c r="L17" s="6">
        <v>0.37374483044372186</v>
      </c>
      <c r="M17" s="7">
        <v>50.473121166076581</v>
      </c>
    </row>
    <row r="18" spans="1:13" ht="15.95" customHeight="1" x14ac:dyDescent="0.2">
      <c r="A18" s="91" t="s">
        <v>10</v>
      </c>
      <c r="B18" s="69">
        <v>654.72812150000004</v>
      </c>
      <c r="C18" s="6">
        <v>76.607592718535116</v>
      </c>
      <c r="D18" s="6">
        <v>0.62214284875238413</v>
      </c>
      <c r="E18" s="6">
        <v>22.770264432712484</v>
      </c>
      <c r="F18" s="68">
        <v>327.2116517</v>
      </c>
      <c r="G18" s="6">
        <v>77.907874730290033</v>
      </c>
      <c r="H18" s="6">
        <v>0.78002880851984147</v>
      </c>
      <c r="I18" s="7">
        <v>21.312096461190126</v>
      </c>
      <c r="J18" s="69">
        <v>264.93539069999997</v>
      </c>
      <c r="K18" s="6">
        <v>75.135539680652244</v>
      </c>
      <c r="L18" s="6">
        <v>0.27124422907678969</v>
      </c>
      <c r="M18" s="7">
        <v>24.593216090270978</v>
      </c>
    </row>
    <row r="19" spans="1:13" ht="15.95" customHeight="1" x14ac:dyDescent="0.2">
      <c r="A19" s="91" t="s">
        <v>11</v>
      </c>
      <c r="B19" s="69">
        <v>442.9450635</v>
      </c>
      <c r="C19" s="6">
        <v>68.32110248590682</v>
      </c>
      <c r="D19" s="6">
        <v>1.0840520309572044</v>
      </c>
      <c r="E19" s="6">
        <v>30.594845483135984</v>
      </c>
      <c r="F19" s="68">
        <v>224.28130669999999</v>
      </c>
      <c r="G19" s="6">
        <v>69.405978767482651</v>
      </c>
      <c r="H19" s="6">
        <v>1.0535971739618439</v>
      </c>
      <c r="I19" s="7">
        <v>29.540424058555498</v>
      </c>
      <c r="J19" s="69">
        <v>177.78963019999998</v>
      </c>
      <c r="K19" s="6">
        <v>70.091182890374398</v>
      </c>
      <c r="L19" s="6">
        <v>1.2878019545706247</v>
      </c>
      <c r="M19" s="7">
        <v>28.62101515505498</v>
      </c>
    </row>
    <row r="20" spans="1:13" ht="15.95" customHeight="1" x14ac:dyDescent="0.2">
      <c r="A20" s="91" t="s">
        <v>12</v>
      </c>
      <c r="B20" s="69">
        <v>1232.843975</v>
      </c>
      <c r="C20" s="6">
        <v>36.214958385951562</v>
      </c>
      <c r="D20" s="6">
        <v>1.3188805830312125</v>
      </c>
      <c r="E20" s="6">
        <v>62.466161031017229</v>
      </c>
      <c r="F20" s="68">
        <v>605.71365329999992</v>
      </c>
      <c r="G20" s="6">
        <v>37.490534526802605</v>
      </c>
      <c r="H20" s="6">
        <v>1.1211559455064934</v>
      </c>
      <c r="I20" s="7">
        <v>61.3883095276909</v>
      </c>
      <c r="J20" s="69">
        <v>644.14586370000006</v>
      </c>
      <c r="K20" s="6">
        <v>32.782446566722257</v>
      </c>
      <c r="L20" s="6">
        <v>1.1889853039827858</v>
      </c>
      <c r="M20" s="7">
        <v>66.028568129294953</v>
      </c>
    </row>
    <row r="21" spans="1:13" ht="15.95" customHeight="1" x14ac:dyDescent="0.2">
      <c r="A21" s="91" t="s">
        <v>13</v>
      </c>
      <c r="B21" s="69">
        <v>941.74724620000006</v>
      </c>
      <c r="C21" s="6">
        <v>77.186593722026871</v>
      </c>
      <c r="D21" s="6">
        <v>8.8479474389553003E-2</v>
      </c>
      <c r="E21" s="6">
        <v>22.724926803583582</v>
      </c>
      <c r="F21" s="68">
        <v>485.58302119999996</v>
      </c>
      <c r="G21" s="6">
        <v>78.87508693725654</v>
      </c>
      <c r="H21" s="6">
        <v>0.15461044492285392</v>
      </c>
      <c r="I21" s="7">
        <v>20.970302617820593</v>
      </c>
      <c r="J21" s="69">
        <v>394.45166549999999</v>
      </c>
      <c r="K21" s="6">
        <v>78.688333774807617</v>
      </c>
      <c r="L21" s="6">
        <v>7.1049672095217188E-3</v>
      </c>
      <c r="M21" s="7">
        <v>21.304561257982868</v>
      </c>
    </row>
    <row r="22" spans="1:13" ht="15.95" customHeight="1" x14ac:dyDescent="0.2">
      <c r="A22" s="91" t="s">
        <v>14</v>
      </c>
      <c r="B22" s="69">
        <v>2299.718969</v>
      </c>
      <c r="C22" s="6">
        <v>39.674491257189629</v>
      </c>
      <c r="D22" s="6">
        <v>2.4388826502961187</v>
      </c>
      <c r="E22" s="6">
        <v>57.886626092514263</v>
      </c>
      <c r="F22" s="68">
        <v>1143.060784</v>
      </c>
      <c r="G22" s="6">
        <v>37.992966019459587</v>
      </c>
      <c r="H22" s="6">
        <v>0.18479005069736487</v>
      </c>
      <c r="I22" s="7">
        <v>61.822243929843054</v>
      </c>
      <c r="J22" s="69">
        <v>1196.2331409999999</v>
      </c>
      <c r="K22" s="6">
        <v>38.722062098653446</v>
      </c>
      <c r="L22" s="6">
        <v>0.61923432516284738</v>
      </c>
      <c r="M22" s="7">
        <v>60.658703576183704</v>
      </c>
    </row>
    <row r="23" spans="1:13" ht="15.95" customHeight="1" x14ac:dyDescent="0.2">
      <c r="A23" s="91" t="s">
        <v>15</v>
      </c>
      <c r="B23" s="69">
        <v>3553.8171470000002</v>
      </c>
      <c r="C23" s="6">
        <v>4.0897880744025112</v>
      </c>
      <c r="D23" s="6">
        <v>2.2327774978098784E-3</v>
      </c>
      <c r="E23" s="6">
        <v>95.90797914809967</v>
      </c>
      <c r="F23" s="68">
        <v>1698.201112</v>
      </c>
      <c r="G23" s="6">
        <v>4.1502717052741103</v>
      </c>
      <c r="H23" s="6">
        <v>1.3431124363788292E-3</v>
      </c>
      <c r="I23" s="7">
        <v>95.848385182289505</v>
      </c>
      <c r="J23" s="69">
        <v>1253.0630249999999</v>
      </c>
      <c r="K23" s="6">
        <v>4.8478130371185744</v>
      </c>
      <c r="L23" s="6">
        <v>5.3310701279017181E-4</v>
      </c>
      <c r="M23" s="7">
        <v>95.151653855868631</v>
      </c>
    </row>
    <row r="24" spans="1:13" ht="15.95" customHeight="1" x14ac:dyDescent="0.2">
      <c r="A24" s="91" t="s">
        <v>16</v>
      </c>
      <c r="B24" s="69">
        <v>2784.7517590000002</v>
      </c>
      <c r="C24" s="6">
        <v>37.366885001803396</v>
      </c>
      <c r="D24" s="6">
        <v>0.19378754483243635</v>
      </c>
      <c r="E24" s="6">
        <v>62.439327453364172</v>
      </c>
      <c r="F24" s="68">
        <v>1331.9258299999999</v>
      </c>
      <c r="G24" s="6">
        <v>39.650859041721269</v>
      </c>
      <c r="H24" s="6">
        <v>0.19861586920862803</v>
      </c>
      <c r="I24" s="7">
        <v>60.150525089070108</v>
      </c>
      <c r="J24" s="69">
        <v>1011.545919</v>
      </c>
      <c r="K24" s="6">
        <v>45.407877214153629</v>
      </c>
      <c r="L24" s="6">
        <v>9.824768277838869E-2</v>
      </c>
      <c r="M24" s="7">
        <v>54.493875103067978</v>
      </c>
    </row>
    <row r="25" spans="1:13" ht="15.95" customHeight="1" x14ac:dyDescent="0.2">
      <c r="A25" s="91" t="s">
        <v>17</v>
      </c>
      <c r="B25" s="69">
        <v>110.4630928</v>
      </c>
      <c r="C25" s="6">
        <v>29.433658961255432</v>
      </c>
      <c r="D25" s="6">
        <v>54.360252960885532</v>
      </c>
      <c r="E25" s="6">
        <v>16.206088077859036</v>
      </c>
      <c r="F25" s="68">
        <v>51.435550990000003</v>
      </c>
      <c r="G25" s="6">
        <v>28.478164376442059</v>
      </c>
      <c r="H25" s="6">
        <v>52.184536300838062</v>
      </c>
      <c r="I25" s="7">
        <v>19.337299322719879</v>
      </c>
      <c r="J25" s="69">
        <v>54.614860700000001</v>
      </c>
      <c r="K25" s="6">
        <v>17.274737600351589</v>
      </c>
      <c r="L25" s="6">
        <v>61.090905450717706</v>
      </c>
      <c r="M25" s="7">
        <v>21.634356948930712</v>
      </c>
    </row>
    <row r="26" spans="1:13" ht="15.95" customHeight="1" x14ac:dyDescent="0.2">
      <c r="A26" s="91" t="s">
        <v>18</v>
      </c>
      <c r="B26" s="69">
        <v>2996.4627479999999</v>
      </c>
      <c r="C26" s="6">
        <v>87.755798128990065</v>
      </c>
      <c r="D26" s="6">
        <v>7.5864137349204816E-2</v>
      </c>
      <c r="E26" s="6">
        <v>12.168337733660726</v>
      </c>
      <c r="F26" s="68">
        <v>1789.8236999999999</v>
      </c>
      <c r="G26" s="6">
        <v>90.124637213248704</v>
      </c>
      <c r="H26" s="6">
        <v>7.4182456377748729E-2</v>
      </c>
      <c r="I26" s="7">
        <v>9.8011803303735388</v>
      </c>
      <c r="J26" s="69">
        <v>1303.953426</v>
      </c>
      <c r="K26" s="6">
        <v>89.169459595893656</v>
      </c>
      <c r="L26" s="6">
        <v>3.5693851971734199E-2</v>
      </c>
      <c r="M26" s="7">
        <v>10.794846552134617</v>
      </c>
    </row>
    <row r="27" spans="1:13" ht="15.95" customHeight="1" x14ac:dyDescent="0.2">
      <c r="A27" s="91" t="s">
        <v>1</v>
      </c>
      <c r="B27" s="69">
        <v>1097.66282</v>
      </c>
      <c r="C27" s="6">
        <v>61.403274730084931</v>
      </c>
      <c r="D27" s="6">
        <v>35.401087174590948</v>
      </c>
      <c r="E27" s="6">
        <v>3.1956380953241159</v>
      </c>
      <c r="F27" s="68">
        <v>444.24474380000004</v>
      </c>
      <c r="G27" s="6">
        <v>63.666103815115115</v>
      </c>
      <c r="H27" s="6">
        <v>32.704345142594953</v>
      </c>
      <c r="I27" s="7">
        <v>3.6295510422899309</v>
      </c>
      <c r="J27" s="69">
        <v>134.49936390000002</v>
      </c>
      <c r="K27" s="6">
        <v>79.741946081905354</v>
      </c>
      <c r="L27" s="6">
        <v>8.8887283254847258</v>
      </c>
      <c r="M27" s="7">
        <v>11.369325592609911</v>
      </c>
    </row>
    <row r="28" spans="1:13" ht="15.95" customHeight="1" x14ac:dyDescent="0.2">
      <c r="A28" s="91" t="s">
        <v>19</v>
      </c>
      <c r="B28" s="69">
        <v>5936.4801453000109</v>
      </c>
      <c r="C28" s="6">
        <v>0.71974105125727827</v>
      </c>
      <c r="D28" s="6">
        <v>0.10956280718108984</v>
      </c>
      <c r="E28" s="6">
        <v>99.170696141561621</v>
      </c>
      <c r="F28" s="68">
        <v>3049.7828995099917</v>
      </c>
      <c r="G28" s="6">
        <v>0.75621403205345017</v>
      </c>
      <c r="H28" s="6">
        <v>0.48833918664322273</v>
      </c>
      <c r="I28" s="7">
        <v>98.755446781303334</v>
      </c>
      <c r="J28" s="69">
        <v>3175.9902016999986</v>
      </c>
      <c r="K28" s="6">
        <v>1.039223538246878</v>
      </c>
      <c r="L28" s="6">
        <v>0.71306301918251969</v>
      </c>
      <c r="M28" s="7">
        <v>98.2477134425706</v>
      </c>
    </row>
    <row r="29" spans="1:13" ht="21.95" customHeight="1" thickBot="1" x14ac:dyDescent="0.25">
      <c r="A29" s="92" t="s">
        <v>26</v>
      </c>
      <c r="B29" s="72">
        <v>92469.377821999995</v>
      </c>
      <c r="C29" s="8">
        <v>48.89744602523151</v>
      </c>
      <c r="D29" s="8">
        <v>5.4945758144359553</v>
      </c>
      <c r="E29" s="8">
        <v>45.607978160332543</v>
      </c>
      <c r="F29" s="71">
        <v>46076.116361</v>
      </c>
      <c r="G29" s="8">
        <v>49.951607281183669</v>
      </c>
      <c r="H29" s="8">
        <v>4.4907964437747196</v>
      </c>
      <c r="I29" s="9">
        <v>45.557596275041604</v>
      </c>
      <c r="J29" s="72">
        <v>39084.638545000002</v>
      </c>
      <c r="K29" s="8">
        <v>50.12385026610329</v>
      </c>
      <c r="L29" s="8">
        <v>2.6997200633223777</v>
      </c>
      <c r="M29" s="9">
        <v>47.176429670574279</v>
      </c>
    </row>
  </sheetData>
  <mergeCells count="3">
    <mergeCell ref="C5:D5"/>
    <mergeCell ref="G5:H5"/>
    <mergeCell ref="K5:L5"/>
  </mergeCells>
  <pageMargins left="0.51181102362204722" right="0.51181102362204722" top="0.74803149606299213" bottom="0.74803149606299213" header="0.31496062992125984" footer="0.31496062992125984"/>
  <pageSetup paperSize="9" scale="96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A3" sqref="A3"/>
    </sheetView>
  </sheetViews>
  <sheetFormatPr defaultRowHeight="12.75" x14ac:dyDescent="0.2"/>
  <cols>
    <col min="1" max="1" width="34.7109375" customWidth="1"/>
    <col min="2" max="4" width="10.7109375" customWidth="1"/>
    <col min="5" max="7" width="11.7109375" customWidth="1"/>
  </cols>
  <sheetData>
    <row r="1" spans="1:11" x14ac:dyDescent="0.2">
      <c r="A1" s="157" t="s">
        <v>78</v>
      </c>
      <c r="B1" s="2"/>
      <c r="C1" s="158"/>
      <c r="D1" s="2"/>
      <c r="E1" s="158"/>
    </row>
    <row r="2" spans="1:11" x14ac:dyDescent="0.2">
      <c r="A2" s="157" t="s">
        <v>79</v>
      </c>
      <c r="B2" s="2"/>
      <c r="C2" s="3"/>
      <c r="D2" s="2"/>
      <c r="E2" s="3"/>
    </row>
    <row r="3" spans="1:11" ht="13.5" thickBot="1" x14ac:dyDescent="0.25">
      <c r="A3" s="161"/>
      <c r="B3" s="2"/>
      <c r="C3" s="3"/>
      <c r="D3" s="2"/>
      <c r="E3" s="3"/>
    </row>
    <row r="4" spans="1:11" ht="15.95" customHeight="1" thickBot="1" x14ac:dyDescent="0.25">
      <c r="A4" s="73"/>
      <c r="B4" s="51">
        <v>2022</v>
      </c>
      <c r="C4" s="94" t="s">
        <v>55</v>
      </c>
      <c r="D4" s="95" t="s">
        <v>56</v>
      </c>
      <c r="E4" s="51">
        <v>2022</v>
      </c>
      <c r="F4" s="94" t="s">
        <v>55</v>
      </c>
      <c r="G4" s="96" t="s">
        <v>56</v>
      </c>
    </row>
    <row r="5" spans="1:11" x14ac:dyDescent="0.2">
      <c r="A5" s="77"/>
      <c r="B5" s="78" t="s">
        <v>35</v>
      </c>
      <c r="C5" s="102" t="s">
        <v>35</v>
      </c>
      <c r="D5" s="100" t="s">
        <v>35</v>
      </c>
      <c r="E5" s="78" t="s">
        <v>36</v>
      </c>
      <c r="F5" s="102" t="s">
        <v>36</v>
      </c>
      <c r="G5" s="103" t="s">
        <v>36</v>
      </c>
      <c r="I5" s="160"/>
    </row>
    <row r="6" spans="1:11" x14ac:dyDescent="0.2">
      <c r="A6" s="77"/>
      <c r="B6" s="78" t="s">
        <v>37</v>
      </c>
      <c r="C6" s="102" t="s">
        <v>37</v>
      </c>
      <c r="D6" s="100" t="s">
        <v>37</v>
      </c>
      <c r="E6" s="78" t="s">
        <v>39</v>
      </c>
      <c r="F6" s="102" t="s">
        <v>39</v>
      </c>
      <c r="G6" s="103" t="s">
        <v>39</v>
      </c>
      <c r="I6" s="160"/>
    </row>
    <row r="7" spans="1:11" x14ac:dyDescent="0.2">
      <c r="A7" s="77" t="s">
        <v>23</v>
      </c>
      <c r="B7" s="78" t="s">
        <v>34</v>
      </c>
      <c r="C7" s="102" t="s">
        <v>34</v>
      </c>
      <c r="D7" s="100" t="s">
        <v>34</v>
      </c>
      <c r="E7" s="78" t="s">
        <v>34</v>
      </c>
      <c r="F7" s="102" t="s">
        <v>34</v>
      </c>
      <c r="G7" s="103" t="s">
        <v>34</v>
      </c>
      <c r="I7" s="160"/>
    </row>
    <row r="8" spans="1:11" x14ac:dyDescent="0.2">
      <c r="A8" s="164"/>
      <c r="B8" s="165" t="s">
        <v>38</v>
      </c>
      <c r="C8" s="106" t="s">
        <v>38</v>
      </c>
      <c r="D8" s="107" t="s">
        <v>38</v>
      </c>
      <c r="E8" s="165" t="s">
        <v>38</v>
      </c>
      <c r="F8" s="106" t="s">
        <v>38</v>
      </c>
      <c r="G8" s="108" t="s">
        <v>38</v>
      </c>
      <c r="I8" s="160"/>
    </row>
    <row r="9" spans="1:11" ht="18" customHeight="1" x14ac:dyDescent="0.2">
      <c r="A9" s="91" t="s">
        <v>0</v>
      </c>
      <c r="B9" s="69">
        <v>6718</v>
      </c>
      <c r="C9" s="110">
        <v>5698</v>
      </c>
      <c r="D9" s="111">
        <v>5422</v>
      </c>
      <c r="E9" s="69">
        <v>4004</v>
      </c>
      <c r="F9" s="110">
        <v>3286</v>
      </c>
      <c r="G9" s="112">
        <v>3162</v>
      </c>
      <c r="I9" s="160"/>
      <c r="K9" s="1"/>
    </row>
    <row r="10" spans="1:11" ht="15.95" customHeight="1" x14ac:dyDescent="0.2">
      <c r="A10" s="91" t="s">
        <v>2</v>
      </c>
      <c r="B10" s="69">
        <v>1650</v>
      </c>
      <c r="C10" s="110">
        <v>1424</v>
      </c>
      <c r="D10" s="111">
        <v>1344</v>
      </c>
      <c r="E10" s="69">
        <v>931</v>
      </c>
      <c r="F10" s="110">
        <v>795</v>
      </c>
      <c r="G10" s="112">
        <v>749</v>
      </c>
      <c r="I10" s="160"/>
      <c r="K10" s="1"/>
    </row>
    <row r="11" spans="1:11" ht="15.95" customHeight="1" x14ac:dyDescent="0.2">
      <c r="A11" s="91" t="s">
        <v>3</v>
      </c>
      <c r="B11" s="69">
        <v>621</v>
      </c>
      <c r="C11" s="110">
        <v>519</v>
      </c>
      <c r="D11" s="111">
        <v>494</v>
      </c>
      <c r="E11" s="69">
        <v>335</v>
      </c>
      <c r="F11" s="110">
        <v>278</v>
      </c>
      <c r="G11" s="112">
        <v>280</v>
      </c>
      <c r="I11" s="160"/>
      <c r="K11" s="1"/>
    </row>
    <row r="12" spans="1:11" ht="15.95" customHeight="1" x14ac:dyDescent="0.2">
      <c r="A12" s="91" t="s">
        <v>4</v>
      </c>
      <c r="B12" s="69">
        <v>469</v>
      </c>
      <c r="C12" s="110">
        <v>399</v>
      </c>
      <c r="D12" s="111">
        <v>348</v>
      </c>
      <c r="E12" s="69">
        <v>228</v>
      </c>
      <c r="F12" s="110">
        <v>192</v>
      </c>
      <c r="G12" s="112">
        <v>171</v>
      </c>
      <c r="I12" s="160"/>
      <c r="K12" s="1"/>
    </row>
    <row r="13" spans="1:11" ht="15.95" customHeight="1" x14ac:dyDescent="0.2">
      <c r="A13" s="91" t="s">
        <v>5</v>
      </c>
      <c r="B13" s="69">
        <v>1648</v>
      </c>
      <c r="C13" s="110">
        <v>1407</v>
      </c>
      <c r="D13" s="111">
        <v>1340</v>
      </c>
      <c r="E13" s="69">
        <v>972</v>
      </c>
      <c r="F13" s="110">
        <v>831</v>
      </c>
      <c r="G13" s="112">
        <v>780</v>
      </c>
      <c r="I13" s="160"/>
      <c r="K13" s="1"/>
    </row>
    <row r="14" spans="1:11" ht="15.95" customHeight="1" x14ac:dyDescent="0.2">
      <c r="A14" s="91" t="s">
        <v>6</v>
      </c>
      <c r="B14" s="69">
        <v>637</v>
      </c>
      <c r="C14" s="110">
        <v>555</v>
      </c>
      <c r="D14" s="111">
        <v>522</v>
      </c>
      <c r="E14" s="69">
        <v>403</v>
      </c>
      <c r="F14" s="110">
        <v>336</v>
      </c>
      <c r="G14" s="112">
        <v>328</v>
      </c>
      <c r="I14" s="160"/>
      <c r="K14" s="1"/>
    </row>
    <row r="15" spans="1:11" ht="15.95" customHeight="1" x14ac:dyDescent="0.2">
      <c r="A15" s="91" t="s">
        <v>7</v>
      </c>
      <c r="B15" s="69">
        <v>423</v>
      </c>
      <c r="C15" s="110">
        <v>350</v>
      </c>
      <c r="D15" s="111">
        <v>301</v>
      </c>
      <c r="E15" s="69">
        <v>269</v>
      </c>
      <c r="F15" s="110">
        <v>217</v>
      </c>
      <c r="G15" s="112">
        <v>189</v>
      </c>
      <c r="I15" s="160"/>
      <c r="K15" s="1"/>
    </row>
    <row r="16" spans="1:11" ht="15.95" customHeight="1" x14ac:dyDescent="0.2">
      <c r="A16" s="91" t="s">
        <v>8</v>
      </c>
      <c r="B16" s="69">
        <v>385</v>
      </c>
      <c r="C16" s="110">
        <v>316</v>
      </c>
      <c r="D16" s="111">
        <v>265</v>
      </c>
      <c r="E16" s="69">
        <v>283</v>
      </c>
      <c r="F16" s="110">
        <v>220</v>
      </c>
      <c r="G16" s="112">
        <v>165</v>
      </c>
      <c r="I16" s="160"/>
      <c r="K16" s="1"/>
    </row>
    <row r="17" spans="1:11" ht="15.95" customHeight="1" x14ac:dyDescent="0.2">
      <c r="A17" s="91" t="s">
        <v>9</v>
      </c>
      <c r="B17" s="69">
        <v>274</v>
      </c>
      <c r="C17" s="110">
        <v>229</v>
      </c>
      <c r="D17" s="111">
        <v>209</v>
      </c>
      <c r="E17" s="69">
        <v>152</v>
      </c>
      <c r="F17" s="110">
        <v>127</v>
      </c>
      <c r="G17" s="112">
        <v>115</v>
      </c>
      <c r="I17" s="160"/>
      <c r="K17" s="1"/>
    </row>
    <row r="18" spans="1:11" ht="15.95" customHeight="1" x14ac:dyDescent="0.2">
      <c r="A18" s="91" t="s">
        <v>10</v>
      </c>
      <c r="B18" s="69">
        <v>465</v>
      </c>
      <c r="C18" s="110">
        <v>382</v>
      </c>
      <c r="D18" s="111">
        <v>382</v>
      </c>
      <c r="E18" s="69">
        <v>266</v>
      </c>
      <c r="F18" s="110">
        <v>223</v>
      </c>
      <c r="G18" s="112">
        <v>215</v>
      </c>
      <c r="I18" s="160"/>
      <c r="K18" s="1"/>
    </row>
    <row r="19" spans="1:11" ht="15.95" customHeight="1" x14ac:dyDescent="0.2">
      <c r="A19" s="91" t="s">
        <v>11</v>
      </c>
      <c r="B19" s="69">
        <v>335</v>
      </c>
      <c r="C19" s="110">
        <v>286</v>
      </c>
      <c r="D19" s="111">
        <v>265</v>
      </c>
      <c r="E19" s="69">
        <v>211</v>
      </c>
      <c r="F19" s="110">
        <v>187</v>
      </c>
      <c r="G19" s="112">
        <v>161</v>
      </c>
      <c r="I19" s="160"/>
      <c r="K19" s="1"/>
    </row>
    <row r="20" spans="1:11" ht="15.95" customHeight="1" x14ac:dyDescent="0.2">
      <c r="A20" s="91" t="s">
        <v>12</v>
      </c>
      <c r="B20" s="69">
        <v>544</v>
      </c>
      <c r="C20" s="110">
        <v>468</v>
      </c>
      <c r="D20" s="111">
        <v>440</v>
      </c>
      <c r="E20" s="69">
        <v>325</v>
      </c>
      <c r="F20" s="110">
        <v>272</v>
      </c>
      <c r="G20" s="112">
        <v>268</v>
      </c>
      <c r="I20" s="160"/>
      <c r="K20" s="1"/>
    </row>
    <row r="21" spans="1:11" ht="15.95" customHeight="1" x14ac:dyDescent="0.2">
      <c r="A21" s="91" t="s">
        <v>13</v>
      </c>
      <c r="B21" s="69">
        <v>635</v>
      </c>
      <c r="C21" s="110">
        <v>544</v>
      </c>
      <c r="D21" s="111">
        <v>495</v>
      </c>
      <c r="E21" s="69">
        <v>323</v>
      </c>
      <c r="F21" s="110">
        <v>268</v>
      </c>
      <c r="G21" s="112">
        <v>249</v>
      </c>
      <c r="I21" s="160"/>
      <c r="K21" s="1"/>
    </row>
    <row r="22" spans="1:11" ht="15.95" customHeight="1" x14ac:dyDescent="0.2">
      <c r="A22" s="91" t="s">
        <v>14</v>
      </c>
      <c r="B22" s="69">
        <v>725</v>
      </c>
      <c r="C22" s="110">
        <v>619</v>
      </c>
      <c r="D22" s="111">
        <v>588</v>
      </c>
      <c r="E22" s="69">
        <v>392</v>
      </c>
      <c r="F22" s="110">
        <v>331</v>
      </c>
      <c r="G22" s="112">
        <v>312</v>
      </c>
      <c r="I22" s="160"/>
      <c r="K22" s="1"/>
    </row>
    <row r="23" spans="1:11" ht="15.95" customHeight="1" x14ac:dyDescent="0.2">
      <c r="A23" s="91" t="s">
        <v>15</v>
      </c>
      <c r="B23" s="69">
        <v>221</v>
      </c>
      <c r="C23" s="110">
        <v>173</v>
      </c>
      <c r="D23" s="111">
        <v>162</v>
      </c>
      <c r="E23" s="69">
        <v>115</v>
      </c>
      <c r="F23" s="110">
        <v>89</v>
      </c>
      <c r="G23" s="112">
        <v>83</v>
      </c>
      <c r="I23" s="160"/>
      <c r="K23" s="1"/>
    </row>
    <row r="24" spans="1:11" ht="15.95" customHeight="1" x14ac:dyDescent="0.2">
      <c r="A24" s="91" t="s">
        <v>16</v>
      </c>
      <c r="B24" s="69">
        <v>908</v>
      </c>
      <c r="C24" s="110">
        <v>742</v>
      </c>
      <c r="D24" s="111">
        <v>706</v>
      </c>
      <c r="E24" s="69">
        <v>484</v>
      </c>
      <c r="F24" s="110">
        <v>409</v>
      </c>
      <c r="G24" s="112">
        <v>382</v>
      </c>
      <c r="I24" s="160"/>
      <c r="K24" s="1"/>
    </row>
    <row r="25" spans="1:11" ht="15.95" customHeight="1" x14ac:dyDescent="0.2">
      <c r="A25" s="91" t="s">
        <v>17</v>
      </c>
      <c r="B25" s="69">
        <v>111</v>
      </c>
      <c r="C25" s="110">
        <v>88</v>
      </c>
      <c r="D25" s="111">
        <v>71</v>
      </c>
      <c r="E25" s="69">
        <v>61</v>
      </c>
      <c r="F25" s="110">
        <v>49</v>
      </c>
      <c r="G25" s="112">
        <v>42</v>
      </c>
      <c r="I25" s="160"/>
      <c r="K25" s="1"/>
    </row>
    <row r="26" spans="1:11" ht="15.95" customHeight="1" x14ac:dyDescent="0.2">
      <c r="A26" s="91" t="s">
        <v>18</v>
      </c>
      <c r="B26" s="69">
        <v>502</v>
      </c>
      <c r="C26" s="110">
        <v>401</v>
      </c>
      <c r="D26" s="111">
        <v>364</v>
      </c>
      <c r="E26" s="69">
        <v>217</v>
      </c>
      <c r="F26" s="110">
        <v>167</v>
      </c>
      <c r="G26" s="112">
        <v>151</v>
      </c>
      <c r="I26" s="160"/>
      <c r="K26" s="1"/>
    </row>
    <row r="27" spans="1:11" ht="15.95" customHeight="1" x14ac:dyDescent="0.2">
      <c r="A27" s="91" t="s">
        <v>1</v>
      </c>
      <c r="B27" s="69">
        <v>168</v>
      </c>
      <c r="C27" s="110">
        <v>119</v>
      </c>
      <c r="D27" s="111">
        <v>114</v>
      </c>
      <c r="E27" s="69">
        <v>57</v>
      </c>
      <c r="F27" s="110">
        <v>37</v>
      </c>
      <c r="G27" s="112">
        <v>41</v>
      </c>
      <c r="I27" s="160"/>
      <c r="K27" s="1"/>
    </row>
    <row r="28" spans="1:11" ht="15.95" customHeight="1" x14ac:dyDescent="0.2">
      <c r="A28" s="91" t="s">
        <v>19</v>
      </c>
      <c r="B28" s="69">
        <v>468</v>
      </c>
      <c r="C28" s="110">
        <v>325</v>
      </c>
      <c r="D28" s="111">
        <v>280</v>
      </c>
      <c r="E28" s="69">
        <v>91</v>
      </c>
      <c r="F28" s="110">
        <v>75</v>
      </c>
      <c r="G28" s="112">
        <v>61</v>
      </c>
      <c r="I28" s="160"/>
      <c r="K28" s="1"/>
    </row>
    <row r="29" spans="1:11" ht="21.95" customHeight="1" thickBot="1" x14ac:dyDescent="0.25">
      <c r="A29" s="92" t="s">
        <v>26</v>
      </c>
      <c r="B29" s="72">
        <f t="shared" ref="B29:G29" si="0">SUM(B9:B28)</f>
        <v>17907</v>
      </c>
      <c r="C29" s="72">
        <f t="shared" si="0"/>
        <v>15044</v>
      </c>
      <c r="D29" s="115">
        <f t="shared" si="0"/>
        <v>14112</v>
      </c>
      <c r="E29" s="72">
        <f t="shared" si="0"/>
        <v>10119</v>
      </c>
      <c r="F29" s="72">
        <f t="shared" si="0"/>
        <v>8389</v>
      </c>
      <c r="G29" s="116">
        <f t="shared" si="0"/>
        <v>7904</v>
      </c>
      <c r="H29" s="1"/>
      <c r="I29" s="160"/>
      <c r="J29" s="1"/>
    </row>
    <row r="30" spans="1:11" ht="9" customHeight="1" x14ac:dyDescent="0.2"/>
    <row r="31" spans="1:11" x14ac:dyDescent="0.2">
      <c r="A31" s="166" t="s">
        <v>44</v>
      </c>
    </row>
    <row r="32" spans="1:11" ht="9" customHeight="1" x14ac:dyDescent="0.2">
      <c r="A32" s="166"/>
    </row>
    <row r="33" spans="1:4" x14ac:dyDescent="0.2">
      <c r="A33" s="167" t="s">
        <v>40</v>
      </c>
      <c r="C33" s="1"/>
      <c r="D33" s="1"/>
    </row>
    <row r="34" spans="1:4" x14ac:dyDescent="0.2">
      <c r="A34" s="167" t="s">
        <v>41</v>
      </c>
    </row>
  </sheetData>
  <pageMargins left="0.51181102362204722" right="0.51181102362204722" top="0.74803149606299213" bottom="0.74803149606299213" header="0.31496062992125984" footer="0.31496062992125984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A3" sqref="A3"/>
    </sheetView>
  </sheetViews>
  <sheetFormatPr defaultRowHeight="12.75" x14ac:dyDescent="0.2"/>
  <cols>
    <col min="1" max="1" width="34.7109375" style="2" customWidth="1"/>
    <col min="2" max="4" width="10.7109375" style="2" customWidth="1"/>
    <col min="5" max="7" width="11.7109375" style="2" customWidth="1"/>
  </cols>
  <sheetData>
    <row r="1" spans="1:8" x14ac:dyDescent="0.2">
      <c r="A1" s="44" t="s">
        <v>64</v>
      </c>
      <c r="B1" s="46"/>
      <c r="C1" s="45"/>
      <c r="D1" s="46"/>
      <c r="E1" s="45"/>
    </row>
    <row r="2" spans="1:8" x14ac:dyDescent="0.2">
      <c r="A2" s="44" t="s">
        <v>65</v>
      </c>
      <c r="B2" s="46"/>
      <c r="C2" s="47"/>
      <c r="D2" s="46"/>
      <c r="E2" s="47"/>
    </row>
    <row r="3" spans="1:8" ht="13.5" thickBot="1" x14ac:dyDescent="0.25">
      <c r="A3" s="48"/>
      <c r="B3" s="46"/>
      <c r="C3" s="47"/>
      <c r="D3" s="46"/>
      <c r="E3" s="47"/>
    </row>
    <row r="4" spans="1:8" ht="15.95" customHeight="1" thickBot="1" x14ac:dyDescent="0.25">
      <c r="A4" s="93"/>
      <c r="B4" s="50">
        <v>2022</v>
      </c>
      <c r="C4" s="94" t="s">
        <v>55</v>
      </c>
      <c r="D4" s="95" t="s">
        <v>56</v>
      </c>
      <c r="E4" s="94">
        <v>2022</v>
      </c>
      <c r="F4" s="94" t="s">
        <v>55</v>
      </c>
      <c r="G4" s="96" t="s">
        <v>56</v>
      </c>
      <c r="H4" s="5"/>
    </row>
    <row r="5" spans="1:8" x14ac:dyDescent="0.2">
      <c r="A5" s="97"/>
      <c r="B5" s="98" t="s">
        <v>35</v>
      </c>
      <c r="C5" s="99" t="s">
        <v>35</v>
      </c>
      <c r="D5" s="100" t="s">
        <v>35</v>
      </c>
      <c r="E5" s="99" t="s">
        <v>36</v>
      </c>
      <c r="F5" s="99" t="s">
        <v>36</v>
      </c>
      <c r="G5" s="101" t="s">
        <v>36</v>
      </c>
      <c r="H5" s="5"/>
    </row>
    <row r="6" spans="1:8" x14ac:dyDescent="0.2">
      <c r="A6" s="97"/>
      <c r="B6" s="80" t="s">
        <v>37</v>
      </c>
      <c r="C6" s="102" t="s">
        <v>37</v>
      </c>
      <c r="D6" s="100" t="s">
        <v>37</v>
      </c>
      <c r="E6" s="102" t="s">
        <v>39</v>
      </c>
      <c r="F6" s="102" t="s">
        <v>39</v>
      </c>
      <c r="G6" s="103" t="s">
        <v>39</v>
      </c>
      <c r="H6" s="5"/>
    </row>
    <row r="7" spans="1:8" x14ac:dyDescent="0.2">
      <c r="A7" s="97" t="s">
        <v>23</v>
      </c>
      <c r="B7" s="80" t="s">
        <v>34</v>
      </c>
      <c r="C7" s="102" t="s">
        <v>34</v>
      </c>
      <c r="D7" s="100" t="s">
        <v>34</v>
      </c>
      <c r="E7" s="102" t="s">
        <v>34</v>
      </c>
      <c r="F7" s="102" t="s">
        <v>34</v>
      </c>
      <c r="G7" s="103" t="s">
        <v>34</v>
      </c>
      <c r="H7" s="5"/>
    </row>
    <row r="8" spans="1:8" x14ac:dyDescent="0.2">
      <c r="A8" s="104"/>
      <c r="B8" s="105" t="s">
        <v>38</v>
      </c>
      <c r="C8" s="106" t="s">
        <v>38</v>
      </c>
      <c r="D8" s="107" t="s">
        <v>38</v>
      </c>
      <c r="E8" s="106" t="s">
        <v>38</v>
      </c>
      <c r="F8" s="106" t="s">
        <v>38</v>
      </c>
      <c r="G8" s="108" t="s">
        <v>38</v>
      </c>
      <c r="H8" s="5"/>
    </row>
    <row r="9" spans="1:8" ht="18" customHeight="1" x14ac:dyDescent="0.2">
      <c r="A9" s="109" t="s">
        <v>0</v>
      </c>
      <c r="B9" s="68">
        <v>12834</v>
      </c>
      <c r="C9" s="110">
        <v>11864</v>
      </c>
      <c r="D9" s="111">
        <v>11278</v>
      </c>
      <c r="E9" s="110">
        <v>6084</v>
      </c>
      <c r="F9" s="110">
        <v>5165</v>
      </c>
      <c r="G9" s="112">
        <v>4709</v>
      </c>
      <c r="H9" s="11"/>
    </row>
    <row r="10" spans="1:8" ht="15.95" customHeight="1" x14ac:dyDescent="0.2">
      <c r="A10" s="109" t="s">
        <v>2</v>
      </c>
      <c r="B10" s="68">
        <v>3408</v>
      </c>
      <c r="C10" s="110">
        <v>3123</v>
      </c>
      <c r="D10" s="111">
        <v>2955</v>
      </c>
      <c r="E10" s="110">
        <v>1391</v>
      </c>
      <c r="F10" s="110">
        <v>1160</v>
      </c>
      <c r="G10" s="112">
        <v>1065</v>
      </c>
      <c r="H10" s="11"/>
    </row>
    <row r="11" spans="1:8" ht="15.95" customHeight="1" x14ac:dyDescent="0.2">
      <c r="A11" s="109" t="s">
        <v>3</v>
      </c>
      <c r="B11" s="68">
        <v>1234</v>
      </c>
      <c r="C11" s="110">
        <v>1142</v>
      </c>
      <c r="D11" s="111">
        <v>1079</v>
      </c>
      <c r="E11" s="110">
        <v>460</v>
      </c>
      <c r="F11" s="110">
        <v>391</v>
      </c>
      <c r="G11" s="112">
        <v>369</v>
      </c>
      <c r="H11" s="11"/>
    </row>
    <row r="12" spans="1:8" ht="15.95" customHeight="1" x14ac:dyDescent="0.2">
      <c r="A12" s="109" t="s">
        <v>4</v>
      </c>
      <c r="B12" s="68">
        <v>946</v>
      </c>
      <c r="C12" s="110">
        <v>886</v>
      </c>
      <c r="D12" s="111">
        <v>803</v>
      </c>
      <c r="E12" s="110">
        <v>373</v>
      </c>
      <c r="F12" s="110">
        <v>301</v>
      </c>
      <c r="G12" s="112">
        <v>265</v>
      </c>
      <c r="H12" s="11"/>
    </row>
    <row r="13" spans="1:8" ht="15.95" customHeight="1" x14ac:dyDescent="0.2">
      <c r="A13" s="109" t="s">
        <v>5</v>
      </c>
      <c r="B13" s="68">
        <v>2964</v>
      </c>
      <c r="C13" s="110">
        <v>2720</v>
      </c>
      <c r="D13" s="111">
        <v>2593</v>
      </c>
      <c r="E13" s="110">
        <v>1357</v>
      </c>
      <c r="F13" s="110">
        <v>1141</v>
      </c>
      <c r="G13" s="112">
        <v>1030</v>
      </c>
      <c r="H13" s="11"/>
    </row>
    <row r="14" spans="1:8" ht="15.95" customHeight="1" x14ac:dyDescent="0.2">
      <c r="A14" s="109" t="s">
        <v>6</v>
      </c>
      <c r="B14" s="68">
        <v>1202</v>
      </c>
      <c r="C14" s="110">
        <v>1113</v>
      </c>
      <c r="D14" s="111">
        <v>1069</v>
      </c>
      <c r="E14" s="110">
        <v>499</v>
      </c>
      <c r="F14" s="110">
        <v>415</v>
      </c>
      <c r="G14" s="112">
        <v>397</v>
      </c>
      <c r="H14" s="11"/>
    </row>
    <row r="15" spans="1:8" ht="15.95" customHeight="1" x14ac:dyDescent="0.2">
      <c r="A15" s="109" t="s">
        <v>7</v>
      </c>
      <c r="B15" s="68">
        <v>758</v>
      </c>
      <c r="C15" s="110">
        <v>694</v>
      </c>
      <c r="D15" s="111">
        <v>651</v>
      </c>
      <c r="E15" s="110">
        <v>284</v>
      </c>
      <c r="F15" s="110">
        <v>213</v>
      </c>
      <c r="G15" s="112">
        <v>200</v>
      </c>
      <c r="H15" s="11"/>
    </row>
    <row r="16" spans="1:8" ht="15.95" customHeight="1" x14ac:dyDescent="0.2">
      <c r="A16" s="109" t="s">
        <v>8</v>
      </c>
      <c r="B16" s="68">
        <v>545</v>
      </c>
      <c r="C16" s="110">
        <v>498</v>
      </c>
      <c r="D16" s="111">
        <v>460</v>
      </c>
      <c r="E16" s="110">
        <v>237</v>
      </c>
      <c r="F16" s="110">
        <v>188</v>
      </c>
      <c r="G16" s="112">
        <v>146</v>
      </c>
      <c r="H16" s="11"/>
    </row>
    <row r="17" spans="1:8" ht="15.95" customHeight="1" x14ac:dyDescent="0.2">
      <c r="A17" s="109" t="s">
        <v>9</v>
      </c>
      <c r="B17" s="68">
        <v>520</v>
      </c>
      <c r="C17" s="110">
        <v>476</v>
      </c>
      <c r="D17" s="111">
        <v>429</v>
      </c>
      <c r="E17" s="110">
        <v>181</v>
      </c>
      <c r="F17" s="110">
        <v>152</v>
      </c>
      <c r="G17" s="112">
        <v>130</v>
      </c>
      <c r="H17" s="11"/>
    </row>
    <row r="18" spans="1:8" ht="15.95" customHeight="1" x14ac:dyDescent="0.2">
      <c r="A18" s="109" t="s">
        <v>10</v>
      </c>
      <c r="B18" s="68">
        <v>963</v>
      </c>
      <c r="C18" s="110">
        <v>856</v>
      </c>
      <c r="D18" s="111">
        <v>786</v>
      </c>
      <c r="E18" s="110">
        <v>360</v>
      </c>
      <c r="F18" s="110">
        <v>298</v>
      </c>
      <c r="G18" s="112">
        <v>264</v>
      </c>
      <c r="H18" s="11"/>
    </row>
    <row r="19" spans="1:8" ht="15.95" customHeight="1" x14ac:dyDescent="0.2">
      <c r="A19" s="109" t="s">
        <v>11</v>
      </c>
      <c r="B19" s="68">
        <v>647</v>
      </c>
      <c r="C19" s="110">
        <v>576</v>
      </c>
      <c r="D19" s="111">
        <v>542</v>
      </c>
      <c r="E19" s="110">
        <v>240</v>
      </c>
      <c r="F19" s="110">
        <v>197</v>
      </c>
      <c r="G19" s="112">
        <v>169</v>
      </c>
      <c r="H19" s="11"/>
    </row>
    <row r="20" spans="1:8" ht="15.95" customHeight="1" x14ac:dyDescent="0.2">
      <c r="A20" s="109" t="s">
        <v>12</v>
      </c>
      <c r="B20" s="68">
        <v>1095</v>
      </c>
      <c r="C20" s="110">
        <v>998</v>
      </c>
      <c r="D20" s="111">
        <v>941</v>
      </c>
      <c r="E20" s="110">
        <v>437</v>
      </c>
      <c r="F20" s="110">
        <v>357</v>
      </c>
      <c r="G20" s="112">
        <v>333</v>
      </c>
      <c r="H20" s="11"/>
    </row>
    <row r="21" spans="1:8" ht="15.95" customHeight="1" x14ac:dyDescent="0.2">
      <c r="A21" s="109" t="s">
        <v>13</v>
      </c>
      <c r="B21" s="68">
        <v>1240</v>
      </c>
      <c r="C21" s="110">
        <v>1150</v>
      </c>
      <c r="D21" s="111">
        <v>1069</v>
      </c>
      <c r="E21" s="110">
        <v>449</v>
      </c>
      <c r="F21" s="110">
        <v>372</v>
      </c>
      <c r="G21" s="112">
        <v>330</v>
      </c>
      <c r="H21" s="11"/>
    </row>
    <row r="22" spans="1:8" ht="15.95" customHeight="1" x14ac:dyDescent="0.2">
      <c r="A22" s="109" t="s">
        <v>14</v>
      </c>
      <c r="B22" s="68">
        <v>1387</v>
      </c>
      <c r="C22" s="110">
        <v>1265</v>
      </c>
      <c r="D22" s="111">
        <v>1176</v>
      </c>
      <c r="E22" s="110">
        <v>458</v>
      </c>
      <c r="F22" s="110">
        <v>368</v>
      </c>
      <c r="G22" s="112">
        <v>347</v>
      </c>
      <c r="H22" s="11"/>
    </row>
    <row r="23" spans="1:8" ht="15.95" customHeight="1" x14ac:dyDescent="0.2">
      <c r="A23" s="109" t="s">
        <v>15</v>
      </c>
      <c r="B23" s="68">
        <v>418</v>
      </c>
      <c r="C23" s="110">
        <v>374</v>
      </c>
      <c r="D23" s="111">
        <v>345</v>
      </c>
      <c r="E23" s="110">
        <v>146</v>
      </c>
      <c r="F23" s="110">
        <v>109</v>
      </c>
      <c r="G23" s="112">
        <v>107</v>
      </c>
      <c r="H23" s="11"/>
    </row>
    <row r="24" spans="1:8" ht="15.95" customHeight="1" x14ac:dyDescent="0.2">
      <c r="A24" s="109" t="s">
        <v>16</v>
      </c>
      <c r="B24" s="68">
        <v>1900</v>
      </c>
      <c r="C24" s="110">
        <v>1711</v>
      </c>
      <c r="D24" s="111">
        <v>1657</v>
      </c>
      <c r="E24" s="110">
        <v>666</v>
      </c>
      <c r="F24" s="110">
        <v>542</v>
      </c>
      <c r="G24" s="112">
        <v>526</v>
      </c>
      <c r="H24" s="11"/>
    </row>
    <row r="25" spans="1:8" ht="15.95" customHeight="1" x14ac:dyDescent="0.2">
      <c r="A25" s="109" t="s">
        <v>17</v>
      </c>
      <c r="B25" s="68">
        <v>243</v>
      </c>
      <c r="C25" s="110">
        <v>221</v>
      </c>
      <c r="D25" s="111">
        <v>201</v>
      </c>
      <c r="E25" s="110">
        <v>71</v>
      </c>
      <c r="F25" s="110">
        <v>57</v>
      </c>
      <c r="G25" s="112">
        <v>48</v>
      </c>
      <c r="H25" s="11"/>
    </row>
    <row r="26" spans="1:8" ht="15.95" customHeight="1" x14ac:dyDescent="0.2">
      <c r="A26" s="109" t="s">
        <v>18</v>
      </c>
      <c r="B26" s="68">
        <v>969</v>
      </c>
      <c r="C26" s="110">
        <v>851</v>
      </c>
      <c r="D26" s="111">
        <v>821</v>
      </c>
      <c r="E26" s="110">
        <v>269</v>
      </c>
      <c r="F26" s="110">
        <v>202</v>
      </c>
      <c r="G26" s="112">
        <v>174</v>
      </c>
      <c r="H26" s="11"/>
    </row>
    <row r="27" spans="1:8" ht="15.95" customHeight="1" x14ac:dyDescent="0.2">
      <c r="A27" s="109" t="s">
        <v>1</v>
      </c>
      <c r="B27" s="68">
        <v>500</v>
      </c>
      <c r="C27" s="110">
        <v>475</v>
      </c>
      <c r="D27" s="111">
        <v>412</v>
      </c>
      <c r="E27" s="110">
        <v>147</v>
      </c>
      <c r="F27" s="110">
        <v>124</v>
      </c>
      <c r="G27" s="112">
        <v>109</v>
      </c>
      <c r="H27" s="11"/>
    </row>
    <row r="28" spans="1:8" ht="15.95" customHeight="1" x14ac:dyDescent="0.2">
      <c r="A28" s="109" t="s">
        <v>19</v>
      </c>
      <c r="B28" s="68">
        <v>1211</v>
      </c>
      <c r="C28" s="110">
        <v>895</v>
      </c>
      <c r="D28" s="111">
        <v>917</v>
      </c>
      <c r="E28" s="110">
        <v>132</v>
      </c>
      <c r="F28" s="110">
        <v>118</v>
      </c>
      <c r="G28" s="112">
        <v>100</v>
      </c>
      <c r="H28" s="11"/>
    </row>
    <row r="29" spans="1:8" ht="21.95" customHeight="1" thickBot="1" x14ac:dyDescent="0.25">
      <c r="A29" s="113" t="s">
        <v>26</v>
      </c>
      <c r="B29" s="71">
        <f t="shared" ref="B29:G29" si="0">SUM(B9:B28)</f>
        <v>34984</v>
      </c>
      <c r="C29" s="114">
        <f t="shared" si="0"/>
        <v>31888</v>
      </c>
      <c r="D29" s="115">
        <f t="shared" si="0"/>
        <v>30184</v>
      </c>
      <c r="E29" s="114">
        <f t="shared" si="0"/>
        <v>14241</v>
      </c>
      <c r="F29" s="114">
        <f t="shared" si="0"/>
        <v>11870</v>
      </c>
      <c r="G29" s="116">
        <f t="shared" si="0"/>
        <v>10818</v>
      </c>
      <c r="H29" s="11"/>
    </row>
    <row r="30" spans="1:8" ht="9" customHeight="1" x14ac:dyDescent="0.2">
      <c r="A30" s="117"/>
      <c r="B30" s="117"/>
      <c r="C30" s="117"/>
      <c r="D30" s="117"/>
      <c r="E30" s="117"/>
      <c r="F30" s="117"/>
      <c r="G30" s="117"/>
      <c r="H30" s="5"/>
    </row>
    <row r="31" spans="1:8" x14ac:dyDescent="0.2">
      <c r="A31" s="118" t="s">
        <v>44</v>
      </c>
      <c r="B31" s="117"/>
      <c r="C31" s="117"/>
      <c r="D31" s="117"/>
      <c r="E31" s="117"/>
      <c r="F31" s="117"/>
      <c r="G31" s="117"/>
      <c r="H31" s="5"/>
    </row>
    <row r="32" spans="1:8" ht="9" customHeight="1" x14ac:dyDescent="0.2">
      <c r="A32" s="118"/>
      <c r="B32" s="117"/>
      <c r="C32" s="117"/>
      <c r="D32" s="117"/>
      <c r="E32" s="117"/>
      <c r="F32" s="117"/>
      <c r="G32" s="117"/>
      <c r="H32" s="5"/>
    </row>
    <row r="33" spans="1:8" x14ac:dyDescent="0.2">
      <c r="A33" s="119" t="s">
        <v>40</v>
      </c>
      <c r="B33" s="117"/>
      <c r="C33" s="117"/>
      <c r="D33" s="117"/>
      <c r="E33" s="117"/>
      <c r="F33" s="117"/>
      <c r="G33" s="117"/>
      <c r="H33" s="5"/>
    </row>
    <row r="34" spans="1:8" x14ac:dyDescent="0.2">
      <c r="A34" s="119" t="s">
        <v>41</v>
      </c>
      <c r="B34" s="117"/>
      <c r="C34" s="117"/>
      <c r="D34" s="117"/>
      <c r="E34" s="117"/>
      <c r="F34" s="117"/>
      <c r="G34" s="117"/>
      <c r="H34" s="5"/>
    </row>
    <row r="35" spans="1:8" x14ac:dyDescent="0.2">
      <c r="A35" s="117"/>
      <c r="B35" s="117"/>
      <c r="C35" s="117"/>
      <c r="D35" s="117"/>
      <c r="E35" s="117"/>
      <c r="F35" s="117"/>
      <c r="G35" s="117"/>
      <c r="H35" s="5"/>
    </row>
  </sheetData>
  <pageMargins left="0.51181102362204722" right="0.5118110236220472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Taulu 1 vienti</vt:lpstr>
      <vt:lpstr>Taulu 2 tuonti</vt:lpstr>
      <vt:lpstr>Taulu 3 vienti</vt:lpstr>
      <vt:lpstr>Taulu 4 tuonti</vt:lpstr>
      <vt:lpstr>Taulu 5 vienti</vt:lpstr>
      <vt:lpstr>Taulu 6 tuonti</vt:lpstr>
      <vt:lpstr>Taulu 7 vienti</vt:lpstr>
      <vt:lpstr>Taulu 8 tuonti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2023-09-14T06:44:20Z</cp:lastPrinted>
  <dcterms:created xsi:type="dcterms:W3CDTF">2015-10-08T12:33:49Z</dcterms:created>
  <dcterms:modified xsi:type="dcterms:W3CDTF">2023-09-14T07:31:40Z</dcterms:modified>
</cp:coreProperties>
</file>